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35" windowWidth="15060" windowHeight="8835" activeTab="2"/>
  </bookViews>
  <sheets>
    <sheet name="KL" sheetId="1" r:id="rId1"/>
    <sheet name="Rekapitulace" sheetId="4221" r:id="rId2"/>
    <sheet name="Rozpočet" sheetId="4222" r:id="rId3"/>
  </sheets>
  <externalReferences>
    <externalReference r:id="rId6"/>
    <externalReference r:id="rId7"/>
    <externalReference r:id="rId8"/>
  </externalReferences>
  <definedNames>
    <definedName name="_SLC16" localSheetId="1">#REF!</definedName>
    <definedName name="_SLC16" localSheetId="2">#REF!</definedName>
    <definedName name="_SLC16">#REF!</definedName>
    <definedName name="AE" localSheetId="1">#REF!</definedName>
    <definedName name="AE" localSheetId="2">#REF!</definedName>
    <definedName name="AE">#REF!</definedName>
    <definedName name="AL_obvodový_plášť" localSheetId="1">#REF!</definedName>
    <definedName name="AL_obvodový_plášť" localSheetId="2">#REF!</definedName>
    <definedName name="AL_obvodový_plášť">#REF!</definedName>
    <definedName name="battab" localSheetId="1">#REF!</definedName>
    <definedName name="battab" localSheetId="2">#REF!</definedName>
    <definedName name="battab">#REF!</definedName>
    <definedName name="Battzeit" localSheetId="1">#REF!</definedName>
    <definedName name="Battzeit" localSheetId="2">#REF!</definedName>
    <definedName name="Battzeit">#REF!</definedName>
    <definedName name="cif" localSheetId="1">#REF!</definedName>
    <definedName name="cif" localSheetId="2">#REF!</definedName>
    <definedName name="cif">#REF!</definedName>
    <definedName name="Com." localSheetId="1">#REF!</definedName>
    <definedName name="Com." localSheetId="2">#REF!</definedName>
    <definedName name="Com.">#REF!</definedName>
    <definedName name="Database" localSheetId="1">#REF!</definedName>
    <definedName name="Database" localSheetId="2">#REF!</definedName>
    <definedName name="Database">#REF!</definedName>
    <definedName name="Izolace_akustické" localSheetId="1">#REF!</definedName>
    <definedName name="Izolace_akustické" localSheetId="2">#REF!</definedName>
    <definedName name="Izolace_akustické">#REF!</definedName>
    <definedName name="Izolace_proti_vodě" localSheetId="1">#REF!</definedName>
    <definedName name="Izolace_proti_vodě" localSheetId="2">#REF!</definedName>
    <definedName name="Izolace_proti_vodě">#REF!</definedName>
    <definedName name="Komunikace" localSheetId="1">#REF!</definedName>
    <definedName name="Komunikace" localSheetId="2">#REF!</definedName>
    <definedName name="Komunikace">#REF!</definedName>
    <definedName name="Konstrukce_klempířské" localSheetId="1">#REF!</definedName>
    <definedName name="Konstrukce_klempířské" localSheetId="2">#REF!</definedName>
    <definedName name="Konstrukce_klempířské">#REF!</definedName>
    <definedName name="Konstrukce_tesařské" localSheetId="1">#REF!</definedName>
    <definedName name="Konstrukce_tesařské" localSheetId="2">#REF!</definedName>
    <definedName name="Konstrukce_tesařské">#REF!</definedName>
    <definedName name="Konstrukce_truhlářské" localSheetId="1">#REF!</definedName>
    <definedName name="Konstrukce_truhlářské" localSheetId="2">#REF!</definedName>
    <definedName name="Konstrukce_truhlářské">#REF!</definedName>
    <definedName name="Kovové_stavební_doplňkové_konstrukce" localSheetId="1">#REF!</definedName>
    <definedName name="Kovové_stavební_doplňkové_konstrukce" localSheetId="2">#REF!</definedName>
    <definedName name="Kovové_stavební_doplňkové_konstrukce">#REF!</definedName>
    <definedName name="Kryt" localSheetId="1">#REF!</definedName>
    <definedName name="Kryt" localSheetId="2">#REF!</definedName>
    <definedName name="Kryt">#REF!</definedName>
    <definedName name="KSDK" localSheetId="1">#REF!</definedName>
    <definedName name="KSDK" localSheetId="2">#REF!</definedName>
    <definedName name="KSDK">#REF!</definedName>
    <definedName name="kurz">#REF!</definedName>
    <definedName name="Kurz_USD">#REF!</definedName>
    <definedName name="LKZ" localSheetId="1">#REF!</definedName>
    <definedName name="LKZ" localSheetId="2">#REF!</definedName>
    <definedName name="LKZ">#REF!</definedName>
    <definedName name="Malby__tapety__nátěry__nástřiky" localSheetId="1">#REF!</definedName>
    <definedName name="Malby__tapety__nátěry__nástřiky" localSheetId="2">#REF!</definedName>
    <definedName name="Malby__tapety__nátěry__nástřiky">#REF!</definedName>
    <definedName name="Marže">#REF!</definedName>
    <definedName name="minkap" localSheetId="1">#REF!</definedName>
    <definedName name="minkap" localSheetId="2">#REF!</definedName>
    <definedName name="minkap">#REF!</definedName>
    <definedName name="Nab." localSheetId="1">#REF!</definedName>
    <definedName name="Nab." localSheetId="2">#REF!</definedName>
    <definedName name="Nab.">#REF!</definedName>
    <definedName name="Náhl." localSheetId="1">#REF!</definedName>
    <definedName name="Náhl." localSheetId="2">#REF!</definedName>
    <definedName name="Náhl.">#REF!</definedName>
    <definedName name="Obklady_keramické" localSheetId="1">#REF!</definedName>
    <definedName name="Obklady_keramické" localSheetId="2">#REF!</definedName>
    <definedName name="Obklady_keramické">#REF!</definedName>
    <definedName name="_xlnm.Print_Area" localSheetId="0">'KL'!$A$1:$K$36</definedName>
    <definedName name="_xlnm.Print_Area" localSheetId="2">'Rozpočet'!$A$1:$H$80</definedName>
    <definedName name="oblast1" localSheetId="1">#REF!</definedName>
    <definedName name="oblast1" localSheetId="2">#REF!</definedName>
    <definedName name="oblast1">#REF!</definedName>
    <definedName name="Ostatní_výrobky" localSheetId="1">#REF!</definedName>
    <definedName name="Ostatní_výrobky" localSheetId="2">#REF!</definedName>
    <definedName name="Ostatní_výrobky">#REF!</definedName>
    <definedName name="Pak.120" localSheetId="1">#REF!</definedName>
    <definedName name="Pak.120" localSheetId="2">#REF!</definedName>
    <definedName name="Pak.120">#REF!</definedName>
    <definedName name="Pak.8" localSheetId="1">#REF!</definedName>
    <definedName name="Pak.8" localSheetId="2">#REF!</definedName>
    <definedName name="Pak.8">#REF!</definedName>
    <definedName name="Podhl" localSheetId="1">#REF!</definedName>
    <definedName name="Podhl" localSheetId="2">#REF!</definedName>
    <definedName name="Podhl">#REF!</definedName>
    <definedName name="Podhledy" localSheetId="1">#REF!</definedName>
    <definedName name="Podhledy" localSheetId="2">#REF!</definedName>
    <definedName name="Podhledy">#REF!</definedName>
    <definedName name="PORTSV" localSheetId="1">#REF!</definedName>
    <definedName name="PORTSV" localSheetId="2">#REF!</definedName>
    <definedName name="PORTSV">#REF!</definedName>
    <definedName name="REKAPITULACE" localSheetId="1">#REF!</definedName>
    <definedName name="REKAPITULACE" localSheetId="2">#REF!</definedName>
    <definedName name="REKAPITULACE">#REF!</definedName>
    <definedName name="RFmx" localSheetId="1">#REF!</definedName>
    <definedName name="RFmx" localSheetId="2">#REF!</definedName>
    <definedName name="RFmx">#REF!</definedName>
    <definedName name="rfomni" localSheetId="1">#REF!</definedName>
    <definedName name="rfomni" localSheetId="2">#REF!</definedName>
    <definedName name="rfomni">#REF!</definedName>
    <definedName name="RFperif" localSheetId="1">#REF!</definedName>
    <definedName name="RFperif" localSheetId="2">#REF!</definedName>
    <definedName name="RFperif">#REF!</definedName>
    <definedName name="RFperif1" localSheetId="1">#REF!</definedName>
    <definedName name="RFperif1" localSheetId="2">#REF!</definedName>
    <definedName name="RFperif1">#REF!</definedName>
    <definedName name="RFser" localSheetId="1">#REF!</definedName>
    <definedName name="RFser" localSheetId="2">#REF!</definedName>
    <definedName name="RFser">#REF!</definedName>
    <definedName name="RFSYST" localSheetId="1">#REF!</definedName>
    <definedName name="RFSYST" localSheetId="2">#REF!</definedName>
    <definedName name="RFSYST">#REF!</definedName>
    <definedName name="RFTERM" localSheetId="1">#REF!</definedName>
    <definedName name="RFTERM" localSheetId="2">#REF!</definedName>
    <definedName name="RFTERM">#REF!</definedName>
    <definedName name="s">#REF!</definedName>
    <definedName name="Sádrokartonové_konstrukce" localSheetId="1">#REF!</definedName>
    <definedName name="Sádrokartonové_konstrukce" localSheetId="2">#REF!</definedName>
    <definedName name="Sádrokartonové_konstrukce">#REF!</definedName>
    <definedName name="SLC16E" localSheetId="1">#REF!</definedName>
    <definedName name="SLC16E" localSheetId="2">#REF!</definedName>
    <definedName name="SLC16E">#REF!</definedName>
    <definedName name="soucet1" localSheetId="1">#REF!</definedName>
    <definedName name="soucet1" localSheetId="2">#REF!</definedName>
    <definedName name="soucet1">#REF!</definedName>
    <definedName name="Stan." localSheetId="1">#REF!</definedName>
    <definedName name="Stan." localSheetId="2">#REF!</definedName>
    <definedName name="Stan.">#REF!</definedName>
    <definedName name="Strom" localSheetId="1">#REF!</definedName>
    <definedName name="Strom" localSheetId="2">#REF!</definedName>
    <definedName name="Strom">#REF!</definedName>
    <definedName name="TPORTS" localSheetId="1">#REF!</definedName>
    <definedName name="TPORTS" localSheetId="2">#REF!</definedName>
    <definedName name="TPORTS">#REF!</definedName>
    <definedName name="UPS" localSheetId="1">#REF!</definedName>
    <definedName name="UPS" localSheetId="2">#REF!</definedName>
    <definedName name="UPS">#REF!</definedName>
    <definedName name="varta" localSheetId="1">#REF!</definedName>
    <definedName name="varta" localSheetId="2">#REF!</definedName>
    <definedName name="varta">#REF!</definedName>
    <definedName name="Vodorovné_konstrukce" localSheetId="1">#REF!</definedName>
    <definedName name="Vodorovné_konstrukce" localSheetId="2">#REF!</definedName>
    <definedName name="Vodorovné_konstrukce">#REF!</definedName>
    <definedName name="vsp" localSheetId="1">#REF!</definedName>
    <definedName name="vsp" localSheetId="2">#REF!</definedName>
    <definedName name="vsp">#REF!</definedName>
    <definedName name="Zák.1" localSheetId="1">#REF!</definedName>
    <definedName name="Zák.1" localSheetId="2">#REF!</definedName>
    <definedName name="Zák.1">#REF!</definedName>
    <definedName name="Zák.2" localSheetId="1">#REF!</definedName>
    <definedName name="Zák.2" localSheetId="2">#REF!</definedName>
    <definedName name="Zák.2">#REF!</definedName>
    <definedName name="Zák.3" localSheetId="1">#REF!</definedName>
    <definedName name="Zák.3" localSheetId="2">#REF!</definedName>
    <definedName name="Zák.3">#REF!</definedName>
    <definedName name="Základy" localSheetId="1">#REF!</definedName>
    <definedName name="Základy" localSheetId="2">#REF!</definedName>
    <definedName name="Základy">#REF!</definedName>
    <definedName name="Zemní_práce" localSheetId="1">#REF!</definedName>
    <definedName name="Zemní_práce" localSheetId="2">#REF!</definedName>
    <definedName name="Zemní_práce">#REF!</definedName>
    <definedName name="Zoll" localSheetId="1">#REF!</definedName>
    <definedName name="Zoll" localSheetId="2">#REF!</definedName>
    <definedName name="Zoll">#REF!</definedName>
    <definedName name="_xlnm.Print_Titles" localSheetId="2">'Rozpočet'!$1:$2</definedName>
  </definedNames>
  <calcPr calcId="145621"/>
</workbook>
</file>

<file path=xl/sharedStrings.xml><?xml version="1.0" encoding="utf-8"?>
<sst xmlns="http://schemas.openxmlformats.org/spreadsheetml/2006/main" count="310" uniqueCount="195">
  <si>
    <t>Konstrukce klempířské</t>
  </si>
  <si>
    <t>Konstrukce truhlářské</t>
  </si>
  <si>
    <t>Nátěry</t>
  </si>
  <si>
    <t>Realizační dokumentace</t>
  </si>
  <si>
    <t>REKAPITULACE CELKOVÝCH NÁKLADŮ:</t>
  </si>
  <si>
    <t>Stavební objekty</t>
  </si>
  <si>
    <t>Provozní soubory</t>
  </si>
  <si>
    <t>Celkem (bez DPH)</t>
  </si>
  <si>
    <t>Celkem (vč. DPH)</t>
  </si>
  <si>
    <t>Rekapitulace stavebních objektů a provozních souborů</t>
  </si>
  <si>
    <t>Stavební řešení</t>
  </si>
  <si>
    <t>1.</t>
  </si>
  <si>
    <t>Kontrolní sestavení rozpočtových nákladů *)</t>
  </si>
  <si>
    <t>Souhrnný rozpočet *)</t>
  </si>
  <si>
    <t>Propočet *)</t>
  </si>
  <si>
    <t>Název a místo stavby</t>
  </si>
  <si>
    <t>Číslo zakázky</t>
  </si>
  <si>
    <t>2.</t>
  </si>
  <si>
    <t>3.</t>
  </si>
  <si>
    <t>Projektant:</t>
  </si>
  <si>
    <t>Investor:</t>
  </si>
  <si>
    <t>Charakter stavby</t>
  </si>
  <si>
    <t>4.</t>
  </si>
  <si>
    <t>Rekapitulace celkových nákladů:</t>
  </si>
  <si>
    <t>5.</t>
  </si>
  <si>
    <t>6.</t>
  </si>
  <si>
    <t>Položka</t>
  </si>
  <si>
    <t>Náklady na</t>
  </si>
  <si>
    <t>stavební část</t>
  </si>
  <si>
    <t>Celkem</t>
  </si>
  <si>
    <t>Projektové a průzkumné práce</t>
  </si>
  <si>
    <t>Provozní soubory celkem</t>
  </si>
  <si>
    <t>Stavební objekty celkem</t>
  </si>
  <si>
    <t>*) Nehodící škrtněte</t>
  </si>
  <si>
    <t>Základní rozpočtové náklady</t>
  </si>
  <si>
    <t>Ostatní náklady stavby</t>
  </si>
  <si>
    <t>Zařízení staveniště</t>
  </si>
  <si>
    <t>Územní vlivy</t>
  </si>
  <si>
    <t>Provozní vlivy</t>
  </si>
  <si>
    <t>Kompletační činnost</t>
  </si>
  <si>
    <t>8.</t>
  </si>
  <si>
    <t>9.</t>
  </si>
  <si>
    <t>10.</t>
  </si>
  <si>
    <t>11.</t>
  </si>
  <si>
    <t>12.</t>
  </si>
  <si>
    <t>13.</t>
  </si>
  <si>
    <t>15.</t>
  </si>
  <si>
    <t>16.</t>
  </si>
  <si>
    <t>Stavební objekt</t>
  </si>
  <si>
    <t>sazba %</t>
  </si>
  <si>
    <t>18.</t>
  </si>
  <si>
    <t>Celkové náklady (bez DPH)</t>
  </si>
  <si>
    <t>19.</t>
  </si>
  <si>
    <t>DPH</t>
  </si>
  <si>
    <t>ze základu:</t>
  </si>
  <si>
    <t>Objekt pro bydlení: A/N</t>
  </si>
  <si>
    <t>N</t>
  </si>
  <si>
    <t>20.</t>
  </si>
  <si>
    <t>Celkové náklady stavby/objektu</t>
  </si>
  <si>
    <t>Stupeň projektové dokumentace</t>
  </si>
  <si>
    <t>7.</t>
  </si>
  <si>
    <t>17.</t>
  </si>
  <si>
    <t>Razítko:</t>
  </si>
  <si>
    <t>Podpis:</t>
  </si>
  <si>
    <t>Datum zpracování:</t>
  </si>
  <si>
    <t>techn. část</t>
  </si>
  <si>
    <t>Náklady na inženýrskou a projektovou činnost</t>
  </si>
  <si>
    <t>21.</t>
  </si>
  <si>
    <t>22.</t>
  </si>
  <si>
    <t>23.</t>
  </si>
  <si>
    <t>Zpracovatel cenové části:</t>
  </si>
  <si>
    <t>Číslo položky</t>
  </si>
  <si>
    <t>Číselné zatřídění</t>
  </si>
  <si>
    <t>Popis položky</t>
  </si>
  <si>
    <t>Měrná jednotka</t>
  </si>
  <si>
    <t>Celková  cena                     v Kč</t>
  </si>
  <si>
    <t>celkem</t>
  </si>
  <si>
    <t>Úpravy povrchů vnitřní</t>
  </si>
  <si>
    <t>Ostatní konstrukce a práce</t>
  </si>
  <si>
    <t>Bourání konstrukcí</t>
  </si>
  <si>
    <t>Malby</t>
  </si>
  <si>
    <t>Úpravy povrchů vnější</t>
  </si>
  <si>
    <t>Dokumentace provedení stavby</t>
  </si>
  <si>
    <t>SO 01.1, 2</t>
  </si>
  <si>
    <t>Výměra</t>
  </si>
  <si>
    <t>Jedn. cena                    v Kč</t>
  </si>
  <si>
    <t>Výměna oken,</t>
  </si>
  <si>
    <t>Sedláčkova19, Riegrova 11, Plzeň</t>
  </si>
  <si>
    <t>Rekonstrukce</t>
  </si>
  <si>
    <t>C-764410850-0</t>
  </si>
  <si>
    <t>Demontáž oplechování parapetu rš do 330 mm</t>
  </si>
  <si>
    <t>m</t>
  </si>
  <si>
    <t>Demontáž parapetních desek dřevěných, laminovaných šířky do 30 cm délky do 1,0 m</t>
  </si>
  <si>
    <t>kus</t>
  </si>
  <si>
    <t>C-968062354-0</t>
  </si>
  <si>
    <t>Vybourání dřevěných rámů oken dvojitých včetně křídel pl do 1 m2</t>
  </si>
  <si>
    <t>m2</t>
  </si>
  <si>
    <t>C-968062355-0</t>
  </si>
  <si>
    <t>Vybourání dřevěných rámů oken dvojitých včetně křídel pl do 2 m2</t>
  </si>
  <si>
    <t>C-968062356-0</t>
  </si>
  <si>
    <t>Vybourání dřevěných rámů oken dvojitých včetně křídel pl do 4 m2</t>
  </si>
  <si>
    <t>C-978013141-0</t>
  </si>
  <si>
    <t>Otlučení vnitřních omítek stěn mv nebo mvc stěn v rozsahu do 30 %</t>
  </si>
  <si>
    <t>C-997013214-0</t>
  </si>
  <si>
    <t>Vnitrostaveništní doprava suti a vybouraných hmot pro budovy v do 15 m ručně</t>
  </si>
  <si>
    <t>t</t>
  </si>
  <si>
    <t>C-997013219-0</t>
  </si>
  <si>
    <t>Příplatek k vnitrostaveništní dopravě suti a vybouraných hmot za zvětšenou dopravu suti zkd 10 m</t>
  </si>
  <si>
    <t>C-997013501-0</t>
  </si>
  <si>
    <t>Odvoz suti na skládku a vybouraných hmot nebo meziskládku do 1 km se složením</t>
  </si>
  <si>
    <t>C-997013509-0</t>
  </si>
  <si>
    <t>Příplatek k odvozu suti a vybouraných hmot na skládku zkd 1 km přes 1 km</t>
  </si>
  <si>
    <t>C-997013511-0</t>
  </si>
  <si>
    <t>Odvoz suti a vybouraných hmot z meziskládky na skládku do 1 km s naložením a se složením</t>
  </si>
  <si>
    <t>C-619991001-0</t>
  </si>
  <si>
    <t>Zakrytí podlah fólií přilepenou lepící páskou</t>
  </si>
  <si>
    <t>C-619991011-0</t>
  </si>
  <si>
    <t>Obalení konstrukcí a prvků fólií přilepenou lepící páskou</t>
  </si>
  <si>
    <t>C-619995001-0</t>
  </si>
  <si>
    <t>Začištění omítek kolem oken, dveří, podlah nebo obkladů</t>
  </si>
  <si>
    <t>C-952901107-0</t>
  </si>
  <si>
    <t>čištění budov omytí dvojitých nebo zdvojených oken nebo balkonových dveří plochy do 2,5m2</t>
  </si>
  <si>
    <t>C-952901108-0</t>
  </si>
  <si>
    <t>čištění budov omytí dvojitých nebo zdvojených oken nebo balkonových dveří plochy přes 2,5m2</t>
  </si>
  <si>
    <t>C-952901111-0</t>
  </si>
  <si>
    <t>Vyčištění budov bytové a občanské výstavby při výšce podlaží do 4 m</t>
  </si>
  <si>
    <t>C-998011003-0</t>
  </si>
  <si>
    <t>Přesun hmot pro budovy zděné v do 24 m</t>
  </si>
  <si>
    <t>C-998766103-0</t>
  </si>
  <si>
    <t>Přesun hmot tonážní pro konstrukce truhlářské v objektech v do 24 m</t>
  </si>
  <si>
    <t>Začištění omítek vnějších kolem oken, dveří</t>
  </si>
  <si>
    <t>C-622120001-0</t>
  </si>
  <si>
    <t>ASŘ</t>
  </si>
  <si>
    <t>C-997013831-1</t>
  </si>
  <si>
    <t>Poplatek za uložení stavebního odpadu na skládce (skládkovné)</t>
  </si>
  <si>
    <t>C-766441811-1</t>
  </si>
  <si>
    <t>Vnější hliníkový parapet r.š. 330, poz. KL01</t>
  </si>
  <si>
    <t>Vnější měděný parapet r.š. 200, poz. KL02</t>
  </si>
  <si>
    <t>C-764200101-0</t>
  </si>
  <si>
    <t>C-764100101-0</t>
  </si>
  <si>
    <t>C-998764103-0</t>
  </si>
  <si>
    <t>Přesun hmot tonážní pro kce klempířské v objektech v do 24 m</t>
  </si>
  <si>
    <t>C-766100001-0</t>
  </si>
  <si>
    <t>C-766100002-0</t>
  </si>
  <si>
    <t>C-766100003-0</t>
  </si>
  <si>
    <t>C-766100004-0</t>
  </si>
  <si>
    <t>C-766100005-0</t>
  </si>
  <si>
    <t>C-766100006-0</t>
  </si>
  <si>
    <t>C-766100007-0</t>
  </si>
  <si>
    <t>C-766100008-0</t>
  </si>
  <si>
    <t>C-766100011-0</t>
  </si>
  <si>
    <t>C-766100012-0</t>
  </si>
  <si>
    <t>C-766100013-0</t>
  </si>
  <si>
    <t>C-766100014-0</t>
  </si>
  <si>
    <t>C-766100015-0</t>
  </si>
  <si>
    <t>C-766100016-0</t>
  </si>
  <si>
    <t>C-766100017-0</t>
  </si>
  <si>
    <t>C-766100018-0</t>
  </si>
  <si>
    <t>C-766100019-0</t>
  </si>
  <si>
    <t>Vnitřní parapet s nosem, ořech r.š. 300mm, poz. TR 01</t>
  </si>
  <si>
    <t>Vnitřní parapet s nosem, ořech r.š. 400mm, poz. TR 02</t>
  </si>
  <si>
    <t>Vnitřní parapet s nosem, ořech r.š. 550mm, poz. TR 03</t>
  </si>
  <si>
    <t>Vnitřní parapet s nosem, bílý r.š. 350mm, poz. TR 04</t>
  </si>
  <si>
    <t>C-766200111-0</t>
  </si>
  <si>
    <t>C-766200112-0</t>
  </si>
  <si>
    <t>C-766200113-0</t>
  </si>
  <si>
    <t>C-766200114-0</t>
  </si>
  <si>
    <t>Nátěr omítek vnějších ostění oken, dveří</t>
  </si>
  <si>
    <t>C-783140101-0</t>
  </si>
  <si>
    <t>Penetrace podkladu nátěrem Standard V1307 1 x</t>
  </si>
  <si>
    <t>Malba tekutá, bílá, bez penetrace, 2 x</t>
  </si>
  <si>
    <t>C-784115412-0</t>
  </si>
  <si>
    <t>C-784111101-0</t>
  </si>
  <si>
    <t>Realizační dokumentace, zaměření</t>
  </si>
  <si>
    <t>kpl</t>
  </si>
  <si>
    <t>C-952901111-1</t>
  </si>
  <si>
    <t>C-787100812-0</t>
  </si>
  <si>
    <t>Vysklívání stěn, příček, skla profilovaného dvojitého</t>
  </si>
  <si>
    <t>D+M Dřevěné okno, jednoduché, rozm. 1200x2180mm, poz. O1</t>
  </si>
  <si>
    <t>D+M Dřevěné okno, jednoduché, rozm. 1100x2180mm, poz. O2</t>
  </si>
  <si>
    <t>D+M Dřevěné okno, jednoduché, rozm. 550x2100mm, poz. O3</t>
  </si>
  <si>
    <t>D+M Dřevěné okno, jednoduché, rozm. 1000x2100mm, poz. O4</t>
  </si>
  <si>
    <t>D+M Dřevěné okno, jednoduché, rozm. 1100x2100mm, poz. O5</t>
  </si>
  <si>
    <t>D+M Dřevěné okno, jednoduché, rozm. 1150x2100mm, poz. O6</t>
  </si>
  <si>
    <t>D+M Dřevěné okno, jednoduché, rozm. 1200x1750mm, poz. O7</t>
  </si>
  <si>
    <t>D+M Dřevěné okno, jednoduché, rozm. 600x900mm, poz. O8</t>
  </si>
  <si>
    <t>D+M Dřevěné okno, jednoduché, rozm. 1250x2100mm, poz. O11</t>
  </si>
  <si>
    <t>D+M Dřevěné okno, jednoduché, rozm. 1250x2050mm, poz. O12</t>
  </si>
  <si>
    <t>D+M Dřevěné okno, jednoduché, rozm. 1300x2100mm, poz. O13</t>
  </si>
  <si>
    <t>D+M Dřevěné okno, jednoduché, rozm. 1500x2100mm, poz. O14</t>
  </si>
  <si>
    <t>D+M Dřevěné okno, jednoduché, rozm. 1200x1000mm, poz. O15</t>
  </si>
  <si>
    <t>D+M Dřevěné okno, jednoduché, rozm. 1100x1000mm, poz. O16</t>
  </si>
  <si>
    <t>D+M Dřevěné okno, jednoduché, rozm. 500x1000mm, poz. O17</t>
  </si>
  <si>
    <t>D+M Dřevěné okno, jednoduché, rozm. 1000x2100mm, poz. O18</t>
  </si>
  <si>
    <t>D+M Dřevěné okno, jednoduché, rozm. 1000x1750mm, poz. O19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</si>
</sst>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37">
    <font>
      <sz val="10"/>
      <name val="Times New Roman CE"/>
      <family val="2"/>
    </font>
    <font>
      <sz val="10"/>
      <name val="Arial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0"/>
      <name val="Helv"/>
      <family val="2"/>
    </font>
    <font>
      <sz val="10"/>
      <name val="Arial CE"/>
      <family val="2"/>
    </font>
    <font>
      <sz val="10"/>
      <name val="MS Sans Serif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"/>
      <family val="2"/>
    </font>
    <font>
      <b/>
      <sz val="12"/>
      <name val="Times New Roman CE"/>
      <family val="1"/>
    </font>
    <font>
      <strike/>
      <sz val="10"/>
      <name val="Times New Roman CE"/>
      <family val="1"/>
    </font>
    <font>
      <sz val="10"/>
      <name val="Times New Roman"/>
      <family val="2"/>
    </font>
    <font>
      <sz val="12"/>
      <name val="Times New Roman CE"/>
      <family val="2"/>
    </font>
    <font>
      <sz val="12"/>
      <name val="Arial CE"/>
      <family val="2"/>
    </font>
    <font>
      <sz val="8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8" fillId="0" borderId="1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2" fillId="11" borderId="0" applyNumberFormat="0" applyBorder="0" applyAlignment="0" applyProtection="0"/>
    <xf numFmtId="0" fontId="25" fillId="12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9" fillId="0" borderId="0" applyNumberFormat="0" applyAlignment="0">
      <protection/>
    </xf>
    <xf numFmtId="0" fontId="11" fillId="0" borderId="0">
      <alignment/>
      <protection/>
    </xf>
    <xf numFmtId="0" fontId="7" fillId="4" borderId="6" applyNumberFormat="0" applyFont="0" applyAlignment="0" applyProtection="0"/>
    <xf numFmtId="0" fontId="26" fillId="0" borderId="7" applyNumberFormat="0" applyFill="0" applyAlignment="0" applyProtection="0"/>
    <xf numFmtId="0" fontId="21" fillId="6" borderId="0" applyNumberFormat="0" applyBorder="0" applyAlignment="0" applyProtection="0"/>
    <xf numFmtId="0" fontId="8" fillId="0" borderId="0">
      <alignment/>
      <protection/>
    </xf>
    <xf numFmtId="0" fontId="12" fillId="13" borderId="0">
      <alignment horizontal="left"/>
      <protection/>
    </xf>
    <xf numFmtId="0" fontId="13" fillId="14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14" fillId="15" borderId="8">
      <alignment vertical="center"/>
      <protection/>
    </xf>
    <xf numFmtId="0" fontId="23" fillId="7" borderId="9" applyNumberFormat="0" applyAlignment="0" applyProtection="0"/>
    <xf numFmtId="0" fontId="36" fillId="16" borderId="9" applyNumberFormat="0" applyAlignment="0" applyProtection="0"/>
    <xf numFmtId="0" fontId="24" fillId="16" borderId="10" applyNumberFormat="0" applyAlignment="0" applyProtection="0"/>
    <xf numFmtId="0" fontId="2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>
      <alignment/>
      <protection/>
    </xf>
    <xf numFmtId="0" fontId="29" fillId="1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</cellStyleXfs>
  <cellXfs count="215">
    <xf numFmtId="0" fontId="0" fillId="0" borderId="0" xfId="0"/>
    <xf numFmtId="0" fontId="0" fillId="0" borderId="0" xfId="90">
      <alignment/>
      <protection/>
    </xf>
    <xf numFmtId="0" fontId="0" fillId="0" borderId="11" xfId="90" applyBorder="1" applyAlignment="1">
      <alignment horizontal="left"/>
      <protection/>
    </xf>
    <xf numFmtId="0" fontId="0" fillId="0" borderId="12" xfId="90" applyBorder="1" applyAlignment="1">
      <alignment horizontal="left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0" fillId="0" borderId="0" xfId="90" applyAlignment="1">
      <alignment horizontal="right"/>
      <protection/>
    </xf>
    <xf numFmtId="14" fontId="0" fillId="0" borderId="0" xfId="90" applyNumberFormat="1" applyAlignment="1">
      <alignment horizontal="left"/>
      <protection/>
    </xf>
    <xf numFmtId="0" fontId="0" fillId="0" borderId="0" xfId="90" applyAlignment="1">
      <alignment horizontal="left"/>
      <protection/>
    </xf>
    <xf numFmtId="10" fontId="0" fillId="0" borderId="12" xfId="90" applyNumberFormat="1" applyFill="1" applyBorder="1">
      <alignment/>
      <protection/>
    </xf>
    <xf numFmtId="0" fontId="0" fillId="0" borderId="13" xfId="90" applyBorder="1">
      <alignment/>
      <protection/>
    </xf>
    <xf numFmtId="0" fontId="0" fillId="0" borderId="14" xfId="90" applyBorder="1">
      <alignment/>
      <protection/>
    </xf>
    <xf numFmtId="0" fontId="0" fillId="0" borderId="15" xfId="90" applyBorder="1">
      <alignment/>
      <protection/>
    </xf>
    <xf numFmtId="0" fontId="0" fillId="0" borderId="16" xfId="90" applyBorder="1">
      <alignment/>
      <protection/>
    </xf>
    <xf numFmtId="0" fontId="0" fillId="0" borderId="17" xfId="90" applyBorder="1">
      <alignment/>
      <protection/>
    </xf>
    <xf numFmtId="0" fontId="0" fillId="0" borderId="18" xfId="90" applyBorder="1">
      <alignment/>
      <protection/>
    </xf>
    <xf numFmtId="0" fontId="0" fillId="0" borderId="19" xfId="90" applyFont="1" applyBorder="1" applyAlignment="1">
      <alignment horizontal="center"/>
      <protection/>
    </xf>
    <xf numFmtId="0" fontId="0" fillId="0" borderId="20" xfId="90" applyBorder="1">
      <alignment/>
      <protection/>
    </xf>
    <xf numFmtId="0" fontId="0" fillId="0" borderId="0" xfId="90" applyBorder="1">
      <alignment/>
      <protection/>
    </xf>
    <xf numFmtId="0" fontId="0" fillId="0" borderId="21" xfId="90" applyBorder="1">
      <alignment/>
      <protection/>
    </xf>
    <xf numFmtId="0" fontId="2" fillId="0" borderId="20" xfId="90" applyFont="1" applyBorder="1">
      <alignment/>
      <protection/>
    </xf>
    <xf numFmtId="0" fontId="0" fillId="0" borderId="12" xfId="90" applyFill="1" applyBorder="1">
      <alignment/>
      <protection/>
    </xf>
    <xf numFmtId="0" fontId="0" fillId="0" borderId="12" xfId="90" applyFont="1" applyFill="1" applyBorder="1">
      <alignment/>
      <protection/>
    </xf>
    <xf numFmtId="0" fontId="0" fillId="0" borderId="18" xfId="90" applyFont="1" applyFill="1" applyBorder="1">
      <alignment/>
      <protection/>
    </xf>
    <xf numFmtId="0" fontId="0" fillId="0" borderId="18" xfId="90" applyFill="1" applyBorder="1">
      <alignment/>
      <protection/>
    </xf>
    <xf numFmtId="164" fontId="0" fillId="0" borderId="12" xfId="90" applyNumberFormat="1" applyFill="1" applyBorder="1">
      <alignment/>
      <protection/>
    </xf>
    <xf numFmtId="0" fontId="2" fillId="0" borderId="22" xfId="90" applyFont="1" applyFill="1" applyBorder="1" applyAlignment="1">
      <alignment horizontal="left"/>
      <protection/>
    </xf>
    <xf numFmtId="0" fontId="2" fillId="0" borderId="23" xfId="90" applyFont="1" applyFill="1" applyBorder="1" applyAlignment="1">
      <alignment horizontal="left"/>
      <protection/>
    </xf>
    <xf numFmtId="164" fontId="2" fillId="0" borderId="23" xfId="90" applyNumberFormat="1" applyFont="1" applyFill="1" applyBorder="1">
      <alignment/>
      <protection/>
    </xf>
    <xf numFmtId="164" fontId="2" fillId="0" borderId="11" xfId="90" applyNumberFormat="1" applyFont="1" applyFill="1" applyBorder="1">
      <alignment/>
      <protection/>
    </xf>
    <xf numFmtId="0" fontId="2" fillId="0" borderId="11" xfId="90" applyFont="1" applyFill="1" applyBorder="1" applyAlignment="1">
      <alignment horizontal="left"/>
      <protection/>
    </xf>
    <xf numFmtId="0" fontId="0" fillId="0" borderId="12" xfId="90" applyFill="1" applyBorder="1" applyAlignment="1">
      <alignment horizontal="right"/>
      <protection/>
    </xf>
    <xf numFmtId="0" fontId="0" fillId="0" borderId="18" xfId="90" applyFont="1" applyFill="1" applyBorder="1">
      <alignment/>
      <protection/>
    </xf>
    <xf numFmtId="164" fontId="2" fillId="0" borderId="12" xfId="90" applyNumberFormat="1" applyFont="1" applyFill="1" applyBorder="1">
      <alignment/>
      <protection/>
    </xf>
    <xf numFmtId="0" fontId="0" fillId="0" borderId="24" xfId="90" applyFill="1" applyBorder="1" applyAlignment="1">
      <alignment/>
      <protection/>
    </xf>
    <xf numFmtId="0" fontId="0" fillId="0" borderId="0" xfId="90" applyFill="1" applyBorder="1" applyAlignment="1">
      <alignment/>
      <protection/>
    </xf>
    <xf numFmtId="0" fontId="0" fillId="0" borderId="21" xfId="90" applyFill="1" applyBorder="1" applyAlignment="1">
      <alignment/>
      <protection/>
    </xf>
    <xf numFmtId="0" fontId="0" fillId="0" borderId="25" xfId="90" applyFill="1" applyBorder="1">
      <alignment/>
      <protection/>
    </xf>
    <xf numFmtId="0" fontId="0" fillId="0" borderId="26" xfId="90" applyFill="1" applyBorder="1">
      <alignment/>
      <protection/>
    </xf>
    <xf numFmtId="0" fontId="0" fillId="0" borderId="27" xfId="90" applyFill="1" applyBorder="1" applyAlignment="1">
      <alignment/>
      <protection/>
    </xf>
    <xf numFmtId="0" fontId="0" fillId="0" borderId="28" xfId="90" applyFill="1" applyBorder="1" applyAlignment="1">
      <alignment/>
      <protection/>
    </xf>
    <xf numFmtId="0" fontId="0" fillId="0" borderId="29" xfId="90" applyFill="1" applyBorder="1" applyAlignment="1">
      <alignment/>
      <protection/>
    </xf>
    <xf numFmtId="0" fontId="0" fillId="0" borderId="20" xfId="90" applyFill="1" applyBorder="1">
      <alignment/>
      <protection/>
    </xf>
    <xf numFmtId="0" fontId="0" fillId="0" borderId="0" xfId="90" applyFill="1" applyBorder="1">
      <alignment/>
      <protection/>
    </xf>
    <xf numFmtId="0" fontId="0" fillId="0" borderId="21" xfId="90" applyFill="1" applyBorder="1">
      <alignment/>
      <protection/>
    </xf>
    <xf numFmtId="0" fontId="0" fillId="0" borderId="30" xfId="90" applyFill="1" applyBorder="1" applyAlignment="1">
      <alignment vertical="center"/>
      <protection/>
    </xf>
    <xf numFmtId="164" fontId="5" fillId="0" borderId="31" xfId="90" applyNumberFormat="1" applyFont="1" applyFill="1" applyBorder="1" applyAlignment="1">
      <alignment vertical="center"/>
      <protection/>
    </xf>
    <xf numFmtId="0" fontId="0" fillId="0" borderId="30" xfId="90" applyFill="1" applyBorder="1">
      <alignment/>
      <protection/>
    </xf>
    <xf numFmtId="0" fontId="0" fillId="0" borderId="8" xfId="90" applyFill="1" applyBorder="1">
      <alignment/>
      <protection/>
    </xf>
    <xf numFmtId="14" fontId="0" fillId="0" borderId="31" xfId="90" applyNumberFormat="1" applyFill="1" applyBorder="1">
      <alignment/>
      <protection/>
    </xf>
    <xf numFmtId="3" fontId="19" fillId="0" borderId="0" xfId="91" applyNumberFormat="1" applyFont="1">
      <alignment/>
      <protection/>
    </xf>
    <xf numFmtId="0" fontId="19" fillId="0" borderId="0" xfId="91" applyFont="1">
      <alignment/>
      <protection/>
    </xf>
    <xf numFmtId="0" fontId="9" fillId="0" borderId="0" xfId="91" applyFont="1">
      <alignment/>
      <protection/>
    </xf>
    <xf numFmtId="3" fontId="9" fillId="0" borderId="0" xfId="91" applyNumberFormat="1" applyFont="1">
      <alignment/>
      <protection/>
    </xf>
    <xf numFmtId="0" fontId="9" fillId="21" borderId="12" xfId="91" applyFont="1" applyFill="1" applyBorder="1">
      <alignment/>
      <protection/>
    </xf>
    <xf numFmtId="0" fontId="9" fillId="21" borderId="22" xfId="91" applyFont="1" applyFill="1" applyBorder="1">
      <alignment/>
      <protection/>
    </xf>
    <xf numFmtId="0" fontId="9" fillId="21" borderId="11" xfId="91" applyFont="1" applyFill="1" applyBorder="1">
      <alignment/>
      <protection/>
    </xf>
    <xf numFmtId="0" fontId="19" fillId="0" borderId="12" xfId="91" applyFont="1" applyBorder="1">
      <alignment/>
      <protection/>
    </xf>
    <xf numFmtId="0" fontId="19" fillId="0" borderId="22" xfId="91" applyFont="1" applyBorder="1">
      <alignment/>
      <protection/>
    </xf>
    <xf numFmtId="0" fontId="19" fillId="0" borderId="11" xfId="91" applyFont="1" applyBorder="1">
      <alignment/>
      <protection/>
    </xf>
    <xf numFmtId="164" fontId="9" fillId="21" borderId="12" xfId="91" applyNumberFormat="1" applyFont="1" applyFill="1" applyBorder="1">
      <alignment/>
      <protection/>
    </xf>
    <xf numFmtId="3" fontId="9" fillId="0" borderId="0" xfId="91" applyNumberFormat="1" applyFont="1" applyFill="1">
      <alignment/>
      <protection/>
    </xf>
    <xf numFmtId="0" fontId="9" fillId="0" borderId="0" xfId="91" applyFont="1" applyFill="1">
      <alignment/>
      <protection/>
    </xf>
    <xf numFmtId="0" fontId="19" fillId="0" borderId="0" xfId="91" applyFont="1" applyBorder="1">
      <alignment/>
      <protection/>
    </xf>
    <xf numFmtId="0" fontId="9" fillId="0" borderId="0" xfId="91" applyFont="1" applyBorder="1">
      <alignment/>
      <protection/>
    </xf>
    <xf numFmtId="0" fontId="19" fillId="21" borderId="12" xfId="91" applyFont="1" applyFill="1" applyBorder="1">
      <alignment/>
      <protection/>
    </xf>
    <xf numFmtId="0" fontId="19" fillId="0" borderId="28" xfId="91" applyFont="1" applyBorder="1">
      <alignment/>
      <protection/>
    </xf>
    <xf numFmtId="164" fontId="19" fillId="0" borderId="12" xfId="91" applyNumberFormat="1" applyFont="1" applyBorder="1">
      <alignment/>
      <protection/>
    </xf>
    <xf numFmtId="0" fontId="9" fillId="0" borderId="22" xfId="91" applyFont="1" applyBorder="1">
      <alignment/>
      <protection/>
    </xf>
    <xf numFmtId="0" fontId="9" fillId="0" borderId="11" xfId="91" applyFont="1" applyBorder="1">
      <alignment/>
      <protection/>
    </xf>
    <xf numFmtId="164" fontId="9" fillId="0" borderId="12" xfId="91" applyNumberFormat="1" applyFont="1" applyBorder="1">
      <alignment/>
      <protection/>
    </xf>
    <xf numFmtId="10" fontId="19" fillId="0" borderId="11" xfId="91" applyNumberFormat="1" applyFont="1" applyBorder="1">
      <alignment/>
      <protection/>
    </xf>
    <xf numFmtId="0" fontId="9" fillId="0" borderId="0" xfId="101" applyFont="1">
      <alignment/>
      <protection/>
    </xf>
    <xf numFmtId="49" fontId="7" fillId="0" borderId="12" xfId="91" applyNumberFormat="1" applyFont="1" applyBorder="1" applyAlignment="1">
      <alignment vertical="center"/>
      <protection/>
    </xf>
    <xf numFmtId="164" fontId="7" fillId="0" borderId="12" xfId="91" applyNumberFormat="1" applyFont="1" applyBorder="1" applyAlignment="1">
      <alignment vertical="center"/>
      <protection/>
    </xf>
    <xf numFmtId="3" fontId="7" fillId="0" borderId="0" xfId="91" applyNumberFormat="1" applyFont="1">
      <alignment/>
      <protection/>
    </xf>
    <xf numFmtId="0" fontId="7" fillId="0" borderId="0" xfId="91" applyFont="1">
      <alignment/>
      <protection/>
    </xf>
    <xf numFmtId="0" fontId="7" fillId="0" borderId="12" xfId="91" applyFont="1" applyBorder="1">
      <alignment/>
      <protection/>
    </xf>
    <xf numFmtId="0" fontId="7" fillId="0" borderId="22" xfId="91" applyFont="1" applyBorder="1" applyAlignment="1">
      <alignment vertical="center"/>
      <protection/>
    </xf>
    <xf numFmtId="0" fontId="7" fillId="0" borderId="11" xfId="91" applyFont="1" applyBorder="1">
      <alignment/>
      <protection/>
    </xf>
    <xf numFmtId="3" fontId="7" fillId="0" borderId="12" xfId="91" applyNumberFormat="1" applyFont="1" applyBorder="1">
      <alignment/>
      <protection/>
    </xf>
    <xf numFmtId="0" fontId="0" fillId="0" borderId="8" xfId="92" applyFont="1" applyBorder="1" applyAlignment="1">
      <alignment horizontal="center" vertical="center"/>
      <protection/>
    </xf>
    <xf numFmtId="0" fontId="2" fillId="22" borderId="8" xfId="89" applyFont="1" applyFill="1" applyBorder="1" applyAlignment="1">
      <alignment horizontal="center" vertical="center"/>
      <protection/>
    </xf>
    <xf numFmtId="165" fontId="2" fillId="22" borderId="31" xfId="89" applyNumberFormat="1" applyFont="1" applyFill="1" applyBorder="1" applyAlignment="1">
      <alignment horizontal="right" vertical="center"/>
      <protection/>
    </xf>
    <xf numFmtId="165" fontId="2" fillId="22" borderId="8" xfId="89" applyNumberFormat="1" applyFont="1" applyFill="1" applyBorder="1" applyAlignment="1">
      <alignment horizontal="center" vertical="center"/>
      <protection/>
    </xf>
    <xf numFmtId="0" fontId="2" fillId="0" borderId="32" xfId="89" applyFont="1" applyBorder="1" applyAlignment="1">
      <alignment horizontal="center" vertical="center"/>
      <protection/>
    </xf>
    <xf numFmtId="0" fontId="0" fillId="0" borderId="33" xfId="89" applyFont="1" applyBorder="1" applyAlignment="1">
      <alignment vertical="center"/>
      <protection/>
    </xf>
    <xf numFmtId="0" fontId="2" fillId="0" borderId="33" xfId="89" applyFont="1" applyBorder="1" applyAlignment="1">
      <alignment vertical="center"/>
      <protection/>
    </xf>
    <xf numFmtId="49" fontId="0" fillId="0" borderId="34" xfId="89" applyNumberFormat="1" applyFont="1" applyBorder="1" applyAlignment="1">
      <alignment horizontal="center" vertical="center"/>
      <protection/>
    </xf>
    <xf numFmtId="165" fontId="0" fillId="0" borderId="33" xfId="89" applyNumberFormat="1" applyFont="1" applyBorder="1" applyAlignment="1">
      <alignment vertical="center"/>
      <protection/>
    </xf>
    <xf numFmtId="0" fontId="0" fillId="0" borderId="35" xfId="89" applyFont="1" applyBorder="1" applyAlignment="1">
      <alignment horizontal="center" vertical="center"/>
      <protection/>
    </xf>
    <xf numFmtId="4" fontId="0" fillId="0" borderId="36" xfId="89" applyNumberFormat="1" applyFont="1" applyBorder="1" applyAlignment="1">
      <alignment horizontal="right" vertical="center"/>
      <protection/>
    </xf>
    <xf numFmtId="49" fontId="0" fillId="0" borderId="36" xfId="89" applyNumberFormat="1" applyFont="1" applyBorder="1" applyAlignment="1">
      <alignment horizontal="center" vertical="center"/>
      <protection/>
    </xf>
    <xf numFmtId="165" fontId="0" fillId="0" borderId="36" xfId="89" applyNumberFormat="1" applyFont="1" applyBorder="1" applyAlignment="1">
      <alignment vertical="center"/>
      <protection/>
    </xf>
    <xf numFmtId="0" fontId="0" fillId="0" borderId="34" xfId="89" applyFont="1" applyFill="1" applyBorder="1" applyAlignment="1">
      <alignment horizontal="left" vertical="center" wrapText="1"/>
      <protection/>
    </xf>
    <xf numFmtId="0" fontId="0" fillId="0" borderId="33" xfId="89" applyFont="1" applyFill="1" applyBorder="1" applyAlignment="1">
      <alignment horizontal="left" vertical="center"/>
      <protection/>
    </xf>
    <xf numFmtId="4" fontId="0" fillId="0" borderId="33" xfId="89" applyNumberFormat="1" applyFont="1" applyBorder="1" applyAlignment="1">
      <alignment horizontal="right" vertical="center"/>
      <protection/>
    </xf>
    <xf numFmtId="165" fontId="0" fillId="0" borderId="37" xfId="89" applyNumberFormat="1" applyFont="1" applyBorder="1" applyAlignment="1">
      <alignment horizontal="right" vertical="center"/>
      <protection/>
    </xf>
    <xf numFmtId="49" fontId="2" fillId="0" borderId="38" xfId="89" applyNumberFormat="1" applyFont="1" applyBorder="1" applyAlignment="1">
      <alignment horizontal="center" vertical="center"/>
      <protection/>
    </xf>
    <xf numFmtId="0" fontId="2" fillId="0" borderId="0" xfId="89" applyFont="1" applyAlignment="1">
      <alignment vertical="center"/>
      <protection/>
    </xf>
    <xf numFmtId="0" fontId="2" fillId="0" borderId="39" xfId="89" applyFont="1" applyBorder="1" applyAlignment="1">
      <alignment vertical="center"/>
      <protection/>
    </xf>
    <xf numFmtId="0" fontId="0" fillId="0" borderId="39" xfId="89" applyFont="1" applyBorder="1" applyAlignment="1">
      <alignment horizontal="left" vertical="center"/>
      <protection/>
    </xf>
    <xf numFmtId="4" fontId="0" fillId="0" borderId="39" xfId="89" applyNumberFormat="1" applyFont="1" applyBorder="1" applyAlignment="1">
      <alignment horizontal="right" vertical="center"/>
      <protection/>
    </xf>
    <xf numFmtId="49" fontId="0" fillId="0" borderId="39" xfId="89" applyNumberFormat="1" applyFont="1" applyBorder="1" applyAlignment="1">
      <alignment horizontal="center" vertical="center"/>
      <protection/>
    </xf>
    <xf numFmtId="165" fontId="0" fillId="0" borderId="39" xfId="89" applyNumberFormat="1" applyFont="1" applyBorder="1" applyAlignment="1">
      <alignment vertical="center"/>
      <protection/>
    </xf>
    <xf numFmtId="165" fontId="0" fillId="0" borderId="40" xfId="89" applyNumberFormat="1" applyFont="1" applyBorder="1" applyAlignment="1">
      <alignment horizontal="right" vertical="center"/>
      <protection/>
    </xf>
    <xf numFmtId="0" fontId="0" fillId="0" borderId="0" xfId="89" applyFont="1" applyAlignment="1">
      <alignment vertical="center"/>
      <protection/>
    </xf>
    <xf numFmtId="4" fontId="0" fillId="22" borderId="8" xfId="89" applyNumberFormat="1" applyFont="1" applyFill="1" applyBorder="1" applyAlignment="1">
      <alignment horizontal="right" vertical="center"/>
      <protection/>
    </xf>
    <xf numFmtId="0" fontId="0" fillId="22" borderId="8" xfId="89" applyFont="1" applyFill="1" applyBorder="1" applyAlignment="1">
      <alignment horizontal="center" vertical="center"/>
      <protection/>
    </xf>
    <xf numFmtId="0" fontId="0" fillId="0" borderId="36" xfId="89" applyFont="1" applyFill="1" applyBorder="1" applyAlignment="1">
      <alignment horizontal="left" vertical="center"/>
      <protection/>
    </xf>
    <xf numFmtId="165" fontId="0" fillId="0" borderId="41" xfId="89" applyNumberFormat="1" applyFont="1" applyBorder="1" applyAlignment="1">
      <alignment horizontal="right" vertical="center"/>
      <protection/>
    </xf>
    <xf numFmtId="0" fontId="0" fillId="0" borderId="0" xfId="89" applyFont="1" applyBorder="1" applyAlignment="1">
      <alignment horizontal="left" vertical="center"/>
      <protection/>
    </xf>
    <xf numFmtId="0" fontId="0" fillId="0" borderId="0" xfId="89" applyFont="1" applyBorder="1" applyAlignment="1">
      <alignment vertical="center"/>
      <protection/>
    </xf>
    <xf numFmtId="4" fontId="0" fillId="0" borderId="0" xfId="89" applyNumberFormat="1" applyFont="1" applyBorder="1" applyAlignment="1">
      <alignment horizontal="right" vertical="center"/>
      <protection/>
    </xf>
    <xf numFmtId="0" fontId="0" fillId="0" borderId="0" xfId="89" applyFont="1" applyBorder="1" applyAlignment="1">
      <alignment horizontal="center" vertical="center"/>
      <protection/>
    </xf>
    <xf numFmtId="165" fontId="0" fillId="0" borderId="0" xfId="89" applyNumberFormat="1" applyFont="1" applyBorder="1" applyAlignment="1">
      <alignment vertical="center"/>
      <protection/>
    </xf>
    <xf numFmtId="165" fontId="0" fillId="0" borderId="0" xfId="89" applyNumberFormat="1" applyFont="1" applyBorder="1" applyAlignment="1">
      <alignment horizontal="right" vertical="center"/>
      <protection/>
    </xf>
    <xf numFmtId="0" fontId="20" fillId="0" borderId="33" xfId="89" applyFont="1" applyBorder="1" applyAlignment="1">
      <alignment vertical="center"/>
      <protection/>
    </xf>
    <xf numFmtId="0" fontId="20" fillId="0" borderId="33" xfId="89" applyFont="1" applyBorder="1" applyAlignment="1">
      <alignment horizontal="left" vertical="center" wrapText="1"/>
      <protection/>
    </xf>
    <xf numFmtId="4" fontId="20" fillId="0" borderId="33" xfId="89" applyNumberFormat="1" applyFont="1" applyBorder="1" applyAlignment="1">
      <alignment horizontal="right" vertical="center"/>
      <protection/>
    </xf>
    <xf numFmtId="49" fontId="20" fillId="0" borderId="33" xfId="89" applyNumberFormat="1" applyFont="1" applyBorder="1" applyAlignment="1">
      <alignment horizontal="center" vertical="center"/>
      <protection/>
    </xf>
    <xf numFmtId="165" fontId="20" fillId="0" borderId="33" xfId="89" applyNumberFormat="1" applyFont="1" applyBorder="1" applyAlignment="1">
      <alignment vertical="center"/>
      <protection/>
    </xf>
    <xf numFmtId="165" fontId="20" fillId="0" borderId="37" xfId="89" applyNumberFormat="1" applyFont="1" applyBorder="1" applyAlignment="1">
      <alignment horizontal="right" vertical="center"/>
      <protection/>
    </xf>
    <xf numFmtId="0" fontId="20" fillId="0" borderId="0" xfId="89" applyFont="1" applyAlignment="1">
      <alignment vertical="center"/>
      <protection/>
    </xf>
    <xf numFmtId="49" fontId="12" fillId="0" borderId="38" xfId="89" applyNumberFormat="1" applyFont="1" applyBorder="1" applyAlignment="1">
      <alignment horizontal="center" vertical="center"/>
      <protection/>
    </xf>
    <xf numFmtId="0" fontId="12" fillId="0" borderId="33" xfId="89" applyFont="1" applyBorder="1" applyAlignment="1">
      <alignment vertical="center"/>
      <protection/>
    </xf>
    <xf numFmtId="0" fontId="12" fillId="0" borderId="33" xfId="89" applyFont="1" applyFill="1" applyBorder="1" applyAlignment="1">
      <alignment horizontal="left" vertical="center"/>
      <protection/>
    </xf>
    <xf numFmtId="0" fontId="12" fillId="0" borderId="34" xfId="89" applyFont="1" applyFill="1" applyBorder="1" applyAlignment="1">
      <alignment horizontal="left" vertical="center" wrapText="1"/>
      <protection/>
    </xf>
    <xf numFmtId="4" fontId="12" fillId="0" borderId="33" xfId="89" applyNumberFormat="1" applyFont="1" applyBorder="1" applyAlignment="1">
      <alignment horizontal="right" vertical="center"/>
      <protection/>
    </xf>
    <xf numFmtId="49" fontId="12" fillId="0" borderId="34" xfId="89" applyNumberFormat="1" applyFont="1" applyBorder="1" applyAlignment="1">
      <alignment horizontal="center" vertical="center"/>
      <protection/>
    </xf>
    <xf numFmtId="165" fontId="7" fillId="0" borderId="33" xfId="89" applyNumberFormat="1" applyFont="1" applyBorder="1" applyAlignment="1">
      <alignment vertical="center"/>
      <protection/>
    </xf>
    <xf numFmtId="165" fontId="12" fillId="0" borderId="37" xfId="89" applyNumberFormat="1" applyFont="1" applyBorder="1" applyAlignment="1">
      <alignment horizontal="right" vertical="center"/>
      <protection/>
    </xf>
    <xf numFmtId="0" fontId="12" fillId="0" borderId="0" xfId="89" applyFont="1" applyAlignment="1">
      <alignment vertical="center"/>
      <protection/>
    </xf>
    <xf numFmtId="0" fontId="20" fillId="0" borderId="32" xfId="89" applyFont="1" applyBorder="1" applyAlignment="1">
      <alignment horizontal="center" vertical="center"/>
      <protection/>
    </xf>
    <xf numFmtId="0" fontId="0" fillId="0" borderId="36" xfId="89" applyFont="1" applyFill="1" applyBorder="1" applyAlignment="1">
      <alignment horizontal="left" vertical="center" wrapText="1"/>
      <protection/>
    </xf>
    <xf numFmtId="0" fontId="0" fillId="0" borderId="0" xfId="89" applyFont="1" applyBorder="1" applyAlignment="1">
      <alignment vertical="center"/>
      <protection/>
    </xf>
    <xf numFmtId="165" fontId="20" fillId="0" borderId="0" xfId="89" applyNumberFormat="1" applyFont="1" applyAlignment="1">
      <alignment vertical="center"/>
      <protection/>
    </xf>
    <xf numFmtId="0" fontId="0" fillId="0" borderId="8" xfId="90" applyFont="1" applyFill="1" applyBorder="1" applyAlignment="1">
      <alignment horizontal="left"/>
      <protection/>
    </xf>
    <xf numFmtId="0" fontId="0" fillId="0" borderId="22" xfId="90" applyFill="1" applyBorder="1" applyAlignment="1">
      <alignment horizontal="left"/>
      <protection/>
    </xf>
    <xf numFmtId="0" fontId="0" fillId="0" borderId="23" xfId="90" applyFill="1" applyBorder="1" applyAlignment="1">
      <alignment horizontal="left"/>
      <protection/>
    </xf>
    <xf numFmtId="0" fontId="0" fillId="0" borderId="11" xfId="90" applyFill="1" applyBorder="1" applyAlignment="1">
      <alignment horizontal="left"/>
      <protection/>
    </xf>
    <xf numFmtId="0" fontId="0" fillId="0" borderId="18" xfId="90" applyFill="1" applyBorder="1" applyAlignment="1">
      <alignment horizontal="center"/>
      <protection/>
    </xf>
    <xf numFmtId="0" fontId="0" fillId="0" borderId="12" xfId="90" applyFill="1" applyBorder="1" applyAlignment="1">
      <alignment horizontal="center"/>
      <protection/>
    </xf>
    <xf numFmtId="0" fontId="0" fillId="0" borderId="12" xfId="90" applyFont="1" applyFill="1" applyBorder="1" applyAlignment="1">
      <alignment horizontal="left"/>
      <protection/>
    </xf>
    <xf numFmtId="0" fontId="0" fillId="0" borderId="12" xfId="90" applyFill="1" applyBorder="1" applyAlignment="1">
      <alignment horizontal="left"/>
      <protection/>
    </xf>
    <xf numFmtId="0" fontId="0" fillId="0" borderId="24" xfId="90" applyFill="1" applyBorder="1" applyAlignment="1">
      <alignment horizontal="center"/>
      <protection/>
    </xf>
    <xf numFmtId="0" fontId="0" fillId="0" borderId="42" xfId="90" applyFill="1" applyBorder="1" applyAlignment="1">
      <alignment horizontal="center"/>
      <protection/>
    </xf>
    <xf numFmtId="0" fontId="0" fillId="0" borderId="27" xfId="90" applyFill="1" applyBorder="1" applyAlignment="1">
      <alignment horizontal="center"/>
      <protection/>
    </xf>
    <xf numFmtId="0" fontId="0" fillId="0" borderId="43" xfId="90" applyFill="1" applyBorder="1" applyAlignment="1">
      <alignment horizontal="center"/>
      <protection/>
    </xf>
    <xf numFmtId="0" fontId="0" fillId="0" borderId="44" xfId="90" applyFont="1" applyFill="1" applyBorder="1" applyAlignment="1">
      <alignment horizontal="left"/>
      <protection/>
    </xf>
    <xf numFmtId="0" fontId="0" fillId="0" borderId="45" xfId="90" applyFill="1" applyBorder="1" applyAlignment="1">
      <alignment horizontal="left"/>
      <protection/>
    </xf>
    <xf numFmtId="0" fontId="0" fillId="0" borderId="46" xfId="90" applyFill="1" applyBorder="1" applyAlignment="1">
      <alignment horizontal="left"/>
      <protection/>
    </xf>
    <xf numFmtId="0" fontId="2" fillId="0" borderId="12" xfId="90" applyFont="1" applyFill="1" applyBorder="1" applyAlignment="1">
      <alignment horizontal="left"/>
      <protection/>
    </xf>
    <xf numFmtId="0" fontId="0" fillId="0" borderId="8" xfId="90" applyFill="1" applyBorder="1" applyAlignment="1">
      <alignment horizontal="left" vertical="center"/>
      <protection/>
    </xf>
    <xf numFmtId="0" fontId="0" fillId="0" borderId="12" xfId="90" applyFill="1" applyBorder="1" applyAlignment="1">
      <alignment horizontal="left" vertical="top"/>
      <protection/>
    </xf>
    <xf numFmtId="0" fontId="0" fillId="0" borderId="47" xfId="90" applyFill="1" applyBorder="1" applyAlignment="1">
      <alignment horizontal="left"/>
      <protection/>
    </xf>
    <xf numFmtId="0" fontId="0" fillId="0" borderId="19" xfId="90" applyFill="1" applyBorder="1" applyAlignment="1">
      <alignment horizontal="left"/>
      <protection/>
    </xf>
    <xf numFmtId="0" fontId="0" fillId="0" borderId="0" xfId="90" applyFill="1" applyBorder="1" applyAlignment="1">
      <alignment horizontal="center"/>
      <protection/>
    </xf>
    <xf numFmtId="0" fontId="0" fillId="0" borderId="21" xfId="90" applyFill="1" applyBorder="1" applyAlignment="1">
      <alignment horizontal="center"/>
      <protection/>
    </xf>
    <xf numFmtId="0" fontId="0" fillId="0" borderId="25" xfId="90" applyFont="1" applyFill="1" applyBorder="1" applyAlignment="1">
      <alignment horizontal="left" vertical="top" wrapText="1"/>
      <protection/>
    </xf>
    <xf numFmtId="0" fontId="0" fillId="0" borderId="48" xfId="90" applyFill="1" applyBorder="1" applyAlignment="1">
      <alignment horizontal="left" vertical="top" wrapText="1"/>
      <protection/>
    </xf>
    <xf numFmtId="0" fontId="0" fillId="0" borderId="26" xfId="90" applyFill="1" applyBorder="1" applyAlignment="1">
      <alignment horizontal="left" vertical="top" wrapText="1"/>
      <protection/>
    </xf>
    <xf numFmtId="0" fontId="0" fillId="0" borderId="49" xfId="90" applyFill="1" applyBorder="1" applyAlignment="1">
      <alignment horizontal="left" vertical="top"/>
      <protection/>
    </xf>
    <xf numFmtId="0" fontId="0" fillId="0" borderId="17" xfId="90" applyFill="1" applyBorder="1" applyAlignment="1">
      <alignment horizontal="left" vertical="top"/>
      <protection/>
    </xf>
    <xf numFmtId="0" fontId="0" fillId="0" borderId="27" xfId="90" applyBorder="1" applyAlignment="1">
      <alignment horizontal="left"/>
      <protection/>
    </xf>
    <xf numFmtId="0" fontId="0" fillId="0" borderId="43" xfId="90" applyBorder="1" applyAlignment="1">
      <alignment horizontal="left"/>
      <protection/>
    </xf>
    <xf numFmtId="0" fontId="0" fillId="0" borderId="50" xfId="90" applyBorder="1" applyAlignment="1">
      <alignment horizontal="left"/>
      <protection/>
    </xf>
    <xf numFmtId="0" fontId="0" fillId="0" borderId="44" xfId="90" applyBorder="1" applyAlignment="1">
      <alignment horizontal="left"/>
      <protection/>
    </xf>
    <xf numFmtId="0" fontId="0" fillId="0" borderId="45" xfId="90" applyBorder="1" applyAlignment="1">
      <alignment horizontal="left"/>
      <protection/>
    </xf>
    <xf numFmtId="0" fontId="0" fillId="0" borderId="47" xfId="90" applyBorder="1" applyAlignment="1">
      <alignment horizontal="left"/>
      <protection/>
    </xf>
    <xf numFmtId="0" fontId="0" fillId="0" borderId="27" xfId="90" applyFont="1" applyBorder="1" applyAlignment="1">
      <alignment horizontal="left" vertical="center" wrapText="1"/>
      <protection/>
    </xf>
    <xf numFmtId="0" fontId="0" fillId="0" borderId="28" xfId="90" applyFont="1" applyBorder="1" applyAlignment="1">
      <alignment horizontal="left" vertical="center" wrapText="1"/>
      <protection/>
    </xf>
    <xf numFmtId="0" fontId="0" fillId="0" borderId="43" xfId="90" applyFont="1" applyBorder="1" applyAlignment="1">
      <alignment horizontal="left" vertical="center" wrapText="1"/>
      <protection/>
    </xf>
    <xf numFmtId="0" fontId="0" fillId="0" borderId="22" xfId="90" applyFont="1" applyBorder="1" applyAlignment="1">
      <alignment horizontal="left"/>
      <protection/>
    </xf>
    <xf numFmtId="0" fontId="0" fillId="0" borderId="23" xfId="90" applyBorder="1" applyAlignment="1">
      <alignment horizontal="left"/>
      <protection/>
    </xf>
    <xf numFmtId="0" fontId="16" fillId="0" borderId="14" xfId="90" applyFont="1" applyBorder="1" applyAlignment="1">
      <alignment horizontal="left"/>
      <protection/>
    </xf>
    <xf numFmtId="0" fontId="16" fillId="0" borderId="51" xfId="90" applyFont="1" applyBorder="1" applyAlignment="1">
      <alignment horizontal="left"/>
      <protection/>
    </xf>
    <xf numFmtId="0" fontId="0" fillId="0" borderId="24" xfId="90" applyBorder="1" applyAlignment="1">
      <alignment horizontal="left"/>
      <protection/>
    </xf>
    <xf numFmtId="0" fontId="0" fillId="0" borderId="42" xfId="90" applyBorder="1" applyAlignment="1">
      <alignment horizontal="left"/>
      <protection/>
    </xf>
    <xf numFmtId="0" fontId="2" fillId="0" borderId="27" xfId="90" applyFont="1" applyBorder="1" applyAlignment="1">
      <alignment horizontal="left" vertical="center"/>
      <protection/>
    </xf>
    <xf numFmtId="0" fontId="2" fillId="0" borderId="28" xfId="90" applyFont="1" applyBorder="1" applyAlignment="1">
      <alignment horizontal="left" vertical="center"/>
      <protection/>
    </xf>
    <xf numFmtId="0" fontId="2" fillId="0" borderId="43" xfId="90" applyFont="1" applyBorder="1" applyAlignment="1">
      <alignment horizontal="left" vertical="center"/>
      <protection/>
    </xf>
    <xf numFmtId="0" fontId="15" fillId="0" borderId="24" xfId="90" applyFont="1" applyBorder="1" applyAlignment="1">
      <alignment horizontal="left" vertical="center" wrapText="1"/>
      <protection/>
    </xf>
    <xf numFmtId="0" fontId="2" fillId="0" borderId="0" xfId="90" applyFont="1" applyBorder="1" applyAlignment="1">
      <alignment horizontal="left" vertical="center" wrapText="1"/>
      <protection/>
    </xf>
    <xf numFmtId="0" fontId="2" fillId="0" borderId="42" xfId="90" applyFont="1" applyBorder="1" applyAlignment="1">
      <alignment horizontal="left" vertical="center" wrapText="1"/>
      <protection/>
    </xf>
    <xf numFmtId="0" fontId="2" fillId="0" borderId="22" xfId="90" applyFont="1" applyFill="1" applyBorder="1" applyAlignment="1">
      <alignment horizontal="left"/>
      <protection/>
    </xf>
    <xf numFmtId="0" fontId="2" fillId="0" borderId="23" xfId="90" applyFont="1" applyFill="1" applyBorder="1" applyAlignment="1">
      <alignment horizontal="left"/>
      <protection/>
    </xf>
    <xf numFmtId="3" fontId="4" fillId="0" borderId="24" xfId="90" applyNumberFormat="1" applyFont="1" applyBorder="1" applyAlignment="1">
      <alignment horizontal="center" vertical="center" wrapText="1"/>
      <protection/>
    </xf>
    <xf numFmtId="0" fontId="4" fillId="0" borderId="21" xfId="90" applyFont="1" applyBorder="1" applyAlignment="1">
      <alignment horizontal="center" vertical="center" wrapText="1"/>
      <protection/>
    </xf>
    <xf numFmtId="0" fontId="4" fillId="0" borderId="24" xfId="90" applyFont="1" applyBorder="1" applyAlignment="1">
      <alignment horizontal="center" vertical="center" wrapText="1"/>
      <protection/>
    </xf>
    <xf numFmtId="0" fontId="4" fillId="0" borderId="27" xfId="90" applyFont="1" applyBorder="1" applyAlignment="1">
      <alignment horizontal="center" vertical="center" wrapText="1"/>
      <protection/>
    </xf>
    <xf numFmtId="0" fontId="4" fillId="0" borderId="29" xfId="90" applyFont="1" applyBorder="1" applyAlignment="1">
      <alignment horizontal="center" vertical="center" wrapText="1"/>
      <protection/>
    </xf>
    <xf numFmtId="0" fontId="0" fillId="0" borderId="22" xfId="90" applyBorder="1" applyAlignment="1">
      <alignment horizontal="left"/>
      <protection/>
    </xf>
    <xf numFmtId="0" fontId="0" fillId="0" borderId="11" xfId="90" applyBorder="1" applyAlignment="1">
      <alignment horizontal="left"/>
      <protection/>
    </xf>
    <xf numFmtId="0" fontId="0" fillId="0" borderId="24" xfId="90" applyFont="1" applyBorder="1" applyAlignment="1">
      <alignment horizontal="left"/>
      <protection/>
    </xf>
    <xf numFmtId="0" fontId="0" fillId="0" borderId="42" xfId="90" applyFont="1" applyBorder="1" applyAlignment="1">
      <alignment horizontal="left"/>
      <protection/>
    </xf>
    <xf numFmtId="0" fontId="16" fillId="0" borderId="24" xfId="90" applyFont="1" applyBorder="1" applyAlignment="1">
      <alignment horizontal="left"/>
      <protection/>
    </xf>
    <xf numFmtId="0" fontId="16" fillId="0" borderId="42" xfId="90" applyFont="1" applyBorder="1" applyAlignment="1">
      <alignment horizontal="left"/>
      <protection/>
    </xf>
    <xf numFmtId="0" fontId="0" fillId="0" borderId="12" xfId="90" applyFont="1" applyBorder="1" applyAlignment="1">
      <alignment horizontal="left"/>
      <protection/>
    </xf>
    <xf numFmtId="0" fontId="0" fillId="0" borderId="12" xfId="90" applyBorder="1" applyAlignment="1">
      <alignment horizontal="left"/>
      <protection/>
    </xf>
    <xf numFmtId="0" fontId="0" fillId="0" borderId="19" xfId="90" applyBorder="1" applyAlignment="1">
      <alignment horizontal="left"/>
      <protection/>
    </xf>
    <xf numFmtId="0" fontId="7" fillId="0" borderId="22" xfId="91" applyFont="1" applyBorder="1" applyAlignment="1">
      <alignment horizontal="left" vertical="center"/>
      <protection/>
    </xf>
    <xf numFmtId="0" fontId="7" fillId="0" borderId="11" xfId="91" applyFont="1" applyBorder="1" applyAlignment="1">
      <alignment horizontal="left" vertical="center"/>
      <protection/>
    </xf>
    <xf numFmtId="0" fontId="0" fillId="0" borderId="30" xfId="92" applyFont="1" applyBorder="1" applyAlignment="1">
      <alignment horizontal="center" vertical="center"/>
      <protection/>
    </xf>
    <xf numFmtId="0" fontId="0" fillId="0" borderId="8" xfId="92" applyFont="1" applyBorder="1" applyAlignment="1">
      <alignment horizontal="center" vertical="center"/>
      <protection/>
    </xf>
    <xf numFmtId="0" fontId="0" fillId="9" borderId="52" xfId="89" applyFont="1" applyFill="1" applyBorder="1" applyAlignment="1">
      <alignment horizontal="center" vertical="center" wrapText="1"/>
      <protection/>
    </xf>
    <xf numFmtId="0" fontId="0" fillId="9" borderId="51" xfId="89" applyFont="1" applyFill="1" applyBorder="1" applyAlignment="1">
      <alignment horizontal="center" vertical="center" wrapText="1"/>
      <protection/>
    </xf>
    <xf numFmtId="0" fontId="17" fillId="9" borderId="53" xfId="91" applyFont="1" applyFill="1" applyBorder="1" applyAlignment="1">
      <alignment horizontal="center" vertical="center" wrapText="1"/>
      <protection/>
    </xf>
    <xf numFmtId="0" fontId="17" fillId="9" borderId="54" xfId="91" applyFont="1" applyFill="1" applyBorder="1" applyAlignment="1">
      <alignment horizontal="center" vertical="center" wrapText="1"/>
      <protection/>
    </xf>
    <xf numFmtId="0" fontId="0" fillId="9" borderId="50" xfId="89" applyFont="1" applyFill="1" applyBorder="1" applyAlignment="1">
      <alignment horizontal="center" vertical="center" wrapText="1"/>
      <protection/>
    </xf>
    <xf numFmtId="0" fontId="17" fillId="9" borderId="55" xfId="91" applyFont="1" applyFill="1" applyBorder="1" applyAlignment="1">
      <alignment horizontal="center" vertical="center" wrapText="1"/>
      <protection/>
    </xf>
    <xf numFmtId="0" fontId="0" fillId="9" borderId="56" xfId="89" applyFont="1" applyFill="1" applyBorder="1" applyAlignment="1">
      <alignment horizontal="center" vertical="center" wrapText="1"/>
      <protection/>
    </xf>
    <xf numFmtId="0" fontId="17" fillId="9" borderId="57" xfId="91" applyFont="1" applyFill="1" applyBorder="1" applyAlignment="1">
      <alignment horizontal="center" vertical="center" wrapText="1"/>
      <protection/>
    </xf>
    <xf numFmtId="4" fontId="17" fillId="9" borderId="50" xfId="89" applyNumberFormat="1" applyFont="1" applyFill="1" applyBorder="1" applyAlignment="1">
      <alignment horizontal="center" vertical="center" wrapText="1"/>
      <protection/>
    </xf>
    <xf numFmtId="4" fontId="17" fillId="9" borderId="55" xfId="89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2 Výkaz výměr BS" xfId="20"/>
    <cellStyle name="_02 Výkaz výměr EPS" xfId="21"/>
    <cellStyle name="_07-Výkaz výměr" xfId="22"/>
    <cellStyle name="_C.1.10.1 Rozpočet EPS" xfId="23"/>
    <cellStyle name="_C.1.10.2 Rozpočet BS" xfId="24"/>
    <cellStyle name="_C.1.3 Rozpočet ZTI" xfId="25"/>
    <cellStyle name="_C.1.4 Rozpočet ÚT" xfId="26"/>
    <cellStyle name="_C.1.5 Rozpočet VZT" xfId="27"/>
    <cellStyle name="_C.1.6 Rozpočet CHL" xfId="28"/>
    <cellStyle name="_C.1.7 Rozpočet MaR" xfId="29"/>
    <cellStyle name="_C.1.7_vykazv_MaR" xfId="30"/>
    <cellStyle name="_C.1.8 Rozpočet SILNO" xfId="31"/>
    <cellStyle name="_C.4 Rozpočet Přípojka elektro" xfId="32"/>
    <cellStyle name="_C4_04_Vřkaz vřmýr" xfId="33"/>
    <cellStyle name="_PS 01 Rozpočet - stl. vzduch technický" xfId="34"/>
    <cellStyle name="_PS 01 Rozpočet - stolový výtah" xfId="35"/>
    <cellStyle name="_PS 01 Rozpočet - vysavač" xfId="36"/>
    <cellStyle name="_PS 01 Rozpočet -jeřáb" xfId="37"/>
    <cellStyle name="_Rozpočet_Buštěhrad" xfId="38"/>
    <cellStyle name="_Výkaz výměr - simulátory, stlačený vzduch" xfId="39"/>
    <cellStyle name="_Výkaz výměr - stolový výtah" xfId="40"/>
    <cellStyle name="_Výkaz výměr - vysavač" xfId="41"/>
    <cellStyle name="_Výkaz výměr -jeřáb" xfId="42"/>
    <cellStyle name="_Výkaz výměr_Chlazení" xfId="43"/>
    <cellStyle name="_Výkaz výměr_Silnoproud" xfId="44"/>
    <cellStyle name="_Výkaz výměr_Slaboproud" xfId="45"/>
    <cellStyle name="_Výkaz výměr_UT" xfId="46"/>
    <cellStyle name="_Výkaz výměr_VZT" xfId="47"/>
    <cellStyle name="_Výkaz výměr-Medicinský vzduch" xfId="48"/>
    <cellStyle name="_ZTI" xfId="49"/>
    <cellStyle name="20 % – Zvýraznění1 2" xfId="50"/>
    <cellStyle name="20 % – Zvýraznění2 2" xfId="51"/>
    <cellStyle name="20 % – Zvýraznění3 2" xfId="52"/>
    <cellStyle name="20 % – Zvýraznění4 2" xfId="53"/>
    <cellStyle name="20 % – Zvýraznění5 2" xfId="54"/>
    <cellStyle name="20 % – Zvýraznění6 2" xfId="55"/>
    <cellStyle name="40 % – Zvýraznění1 2" xfId="56"/>
    <cellStyle name="40 % – Zvýraznění2 2" xfId="57"/>
    <cellStyle name="40 % – Zvýraznění3 2" xfId="58"/>
    <cellStyle name="40 % – Zvýraznění4 2" xfId="59"/>
    <cellStyle name="40 % – Zvýraznění5 2" xfId="60"/>
    <cellStyle name="40 % – Zvýraznění6 2" xfId="61"/>
    <cellStyle name="60 % – Zvýraznění1 2" xfId="62"/>
    <cellStyle name="60 % – Zvýraznění2 2" xfId="63"/>
    <cellStyle name="60 % – Zvýraznění3 2" xfId="64"/>
    <cellStyle name="60 % – Zvýraznění4 2" xfId="65"/>
    <cellStyle name="60 % – Zvýraznění5 2" xfId="66"/>
    <cellStyle name="60 % – Zvýraznění6 2" xfId="67"/>
    <cellStyle name="Celkem 2" xfId="68"/>
    <cellStyle name="Comma [0]_Sheet1" xfId="69"/>
    <cellStyle name="Comma_Sheet1" xfId="70"/>
    <cellStyle name="Currency [0]_Analogové přístroje Euroset 8xx" xfId="71"/>
    <cellStyle name="Currency_Analogové přístroje Euroset 8xx" xfId="72"/>
    <cellStyle name="čárky 2" xfId="73"/>
    <cellStyle name="Dezimal [0]_Tabelle1" xfId="74"/>
    <cellStyle name="Dezimal_Tabelle1" xfId="75"/>
    <cellStyle name="Firma" xfId="76"/>
    <cellStyle name="Hlavní nadpis" xfId="77"/>
    <cellStyle name="Chybně 2" xfId="78"/>
    <cellStyle name="Kontrolní buňka 2" xfId="79"/>
    <cellStyle name="měny 2" xfId="80"/>
    <cellStyle name="Nadpis 1 2" xfId="81"/>
    <cellStyle name="Nadpis 2 2" xfId="82"/>
    <cellStyle name="Nadpis 3 2" xfId="83"/>
    <cellStyle name="Nadpis 4 2" xfId="84"/>
    <cellStyle name="Název 2" xfId="85"/>
    <cellStyle name="Neutrální 2" xfId="86"/>
    <cellStyle name="normal" xfId="87"/>
    <cellStyle name="normální 2" xfId="88"/>
    <cellStyle name="normální_C.1.3 Rozpočet ZTI" xfId="89"/>
    <cellStyle name="normální_Rekapitulace pokus" xfId="90"/>
    <cellStyle name="normální_RekonstrukcehangaruB-rozpocetstavby" xfId="91"/>
    <cellStyle name="normální_Vzor_vykaz_specifikace" xfId="92"/>
    <cellStyle name="písmo DEM ceník" xfId="93"/>
    <cellStyle name="Podnadpis" xfId="94"/>
    <cellStyle name="Poznámka 2" xfId="95"/>
    <cellStyle name="Propojená buňka 2" xfId="96"/>
    <cellStyle name="Správně 2" xfId="97"/>
    <cellStyle name="Standard_aktuell" xfId="98"/>
    <cellStyle name="Stín+tučně" xfId="99"/>
    <cellStyle name="Stín+tučně+velké písmo" xfId="100"/>
    <cellStyle name="Styl 1" xfId="101"/>
    <cellStyle name="Styl 1 2" xfId="102"/>
    <cellStyle name="Text upozornění 2" xfId="103"/>
    <cellStyle name="Tučně" xfId="104"/>
    <cellStyle name="TYP ŘÁDKU_2" xfId="105"/>
    <cellStyle name="Vstup 2" xfId="106"/>
    <cellStyle name="Výpočet 2" xfId="107"/>
    <cellStyle name="Výstup 2" xfId="108"/>
    <cellStyle name="Vysvětlující text 2" xfId="109"/>
    <cellStyle name="Währung [0]_Tabelle1" xfId="110"/>
    <cellStyle name="Währung_Tabelle1" xfId="111"/>
    <cellStyle name="základní" xfId="112"/>
    <cellStyle name="Zvýraznění 1 2" xfId="113"/>
    <cellStyle name="Zvýraznění 2 2" xfId="114"/>
    <cellStyle name="Zvýraznění 3 2" xfId="115"/>
    <cellStyle name="Zvýraznění 4 2" xfId="116"/>
    <cellStyle name="Zvýraznění 5 2" xfId="117"/>
    <cellStyle name="Zvýraznění 6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view="pageBreakPreview" zoomScale="75" zoomScaleSheetLayoutView="75" workbookViewId="0" topLeftCell="A1">
      <selection activeCell="B27" sqref="B27:E27"/>
    </sheetView>
  </sheetViews>
  <sheetFormatPr defaultColWidth="9.00390625" defaultRowHeight="12.75"/>
  <cols>
    <col min="1" max="1" width="3.00390625" style="1" customWidth="1"/>
    <col min="2" max="2" width="28.625" style="1" customWidth="1"/>
    <col min="3" max="4" width="15.00390625" style="1" bestFit="1" customWidth="1"/>
    <col min="5" max="5" width="13.625" style="1" bestFit="1" customWidth="1"/>
    <col min="6" max="6" width="19.50390625" style="1" bestFit="1" customWidth="1"/>
    <col min="7" max="7" width="18.375" style="1" customWidth="1"/>
    <col min="8" max="8" width="9.375" style="1" customWidth="1"/>
    <col min="9" max="9" width="7.125" style="1" customWidth="1"/>
    <col min="10" max="10" width="9.375" style="1" customWidth="1"/>
    <col min="11" max="11" width="11.625" style="1" bestFit="1" customWidth="1"/>
    <col min="12" max="16384" width="9.375" style="1" customWidth="1"/>
  </cols>
  <sheetData>
    <row r="1" spans="1:11" ht="12.75">
      <c r="A1" s="10" t="s">
        <v>11</v>
      </c>
      <c r="B1" s="175" t="s">
        <v>14</v>
      </c>
      <c r="C1" s="176"/>
      <c r="D1" s="166" t="s">
        <v>15</v>
      </c>
      <c r="E1" s="166"/>
      <c r="F1" s="166"/>
      <c r="G1" s="166"/>
      <c r="H1" s="166"/>
      <c r="I1" s="166"/>
      <c r="J1" s="11" t="s">
        <v>16</v>
      </c>
      <c r="K1" s="12"/>
    </row>
    <row r="2" spans="1:11" ht="18" customHeight="1">
      <c r="A2" s="13"/>
      <c r="B2" s="194" t="s">
        <v>13</v>
      </c>
      <c r="C2" s="195"/>
      <c r="D2" s="182" t="s">
        <v>86</v>
      </c>
      <c r="E2" s="183"/>
      <c r="F2" s="183"/>
      <c r="G2" s="183"/>
      <c r="H2" s="183"/>
      <c r="I2" s="184"/>
      <c r="J2" s="187"/>
      <c r="K2" s="188"/>
    </row>
    <row r="3" spans="1:11" ht="15" customHeight="1">
      <c r="A3" s="13"/>
      <c r="B3" s="196" t="s">
        <v>12</v>
      </c>
      <c r="C3" s="197"/>
      <c r="D3" s="170" t="s">
        <v>87</v>
      </c>
      <c r="E3" s="171"/>
      <c r="F3" s="171"/>
      <c r="G3" s="171"/>
      <c r="H3" s="171"/>
      <c r="I3" s="172"/>
      <c r="J3" s="189"/>
      <c r="K3" s="188"/>
    </row>
    <row r="4" spans="1:11" ht="12.75" customHeight="1">
      <c r="A4" s="13"/>
      <c r="B4" s="177"/>
      <c r="C4" s="178"/>
      <c r="D4" s="167" t="s">
        <v>48</v>
      </c>
      <c r="E4" s="168"/>
      <c r="F4" s="168"/>
      <c r="G4" s="168"/>
      <c r="H4" s="168"/>
      <c r="I4" s="169"/>
      <c r="J4" s="189"/>
      <c r="K4" s="188"/>
    </row>
    <row r="5" spans="1:11" ht="20.25" customHeight="1">
      <c r="A5" s="14"/>
      <c r="B5" s="164"/>
      <c r="C5" s="165"/>
      <c r="D5" s="179"/>
      <c r="E5" s="180"/>
      <c r="F5" s="180"/>
      <c r="G5" s="180"/>
      <c r="H5" s="180"/>
      <c r="I5" s="181"/>
      <c r="J5" s="190"/>
      <c r="K5" s="191"/>
    </row>
    <row r="6" spans="1:11" ht="12.75">
      <c r="A6" s="15" t="s">
        <v>17</v>
      </c>
      <c r="B6" s="192" t="s">
        <v>59</v>
      </c>
      <c r="C6" s="193"/>
      <c r="D6" s="198" t="s">
        <v>82</v>
      </c>
      <c r="E6" s="199"/>
      <c r="F6" s="199"/>
      <c r="G6" s="199"/>
      <c r="H6" s="199"/>
      <c r="I6" s="199"/>
      <c r="J6" s="199"/>
      <c r="K6" s="200"/>
    </row>
    <row r="7" spans="1:11" ht="12.75">
      <c r="A7" s="15" t="s">
        <v>18</v>
      </c>
      <c r="B7" s="192" t="s">
        <v>21</v>
      </c>
      <c r="C7" s="193"/>
      <c r="D7" s="173" t="s">
        <v>88</v>
      </c>
      <c r="E7" s="174"/>
      <c r="F7" s="174"/>
      <c r="G7" s="174"/>
      <c r="H7" s="2" t="s">
        <v>55</v>
      </c>
      <c r="I7" s="2"/>
      <c r="J7" s="3"/>
      <c r="K7" s="16" t="s">
        <v>56</v>
      </c>
    </row>
    <row r="8" spans="1:11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12.75">
      <c r="A9" s="20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1:11" ht="12.75">
      <c r="A10" s="162" t="s">
        <v>22</v>
      </c>
      <c r="B10" s="154" t="s">
        <v>26</v>
      </c>
      <c r="C10" s="154"/>
      <c r="D10" s="142" t="s">
        <v>27</v>
      </c>
      <c r="E10" s="142"/>
      <c r="F10" s="142"/>
      <c r="G10" s="154" t="s">
        <v>20</v>
      </c>
      <c r="H10" s="143"/>
      <c r="I10" s="144"/>
      <c r="J10" s="144"/>
      <c r="K10" s="156"/>
    </row>
    <row r="11" spans="1:11" ht="12.75">
      <c r="A11" s="163"/>
      <c r="B11" s="154"/>
      <c r="C11" s="154"/>
      <c r="D11" s="21" t="s">
        <v>28</v>
      </c>
      <c r="E11" s="22" t="s">
        <v>65</v>
      </c>
      <c r="F11" s="21" t="s">
        <v>29</v>
      </c>
      <c r="G11" s="154"/>
      <c r="H11" s="143"/>
      <c r="I11" s="144"/>
      <c r="J11" s="144"/>
      <c r="K11" s="156"/>
    </row>
    <row r="12" spans="1:11" ht="12.75">
      <c r="A12" s="23" t="s">
        <v>24</v>
      </c>
      <c r="B12" s="152" t="s">
        <v>34</v>
      </c>
      <c r="C12" s="152"/>
      <c r="D12" s="152"/>
      <c r="E12" s="152"/>
      <c r="F12" s="152"/>
      <c r="G12" s="154"/>
      <c r="H12" s="143"/>
      <c r="I12" s="144"/>
      <c r="J12" s="144"/>
      <c r="K12" s="156"/>
    </row>
    <row r="13" spans="1:11" ht="12.75">
      <c r="A13" s="24" t="s">
        <v>25</v>
      </c>
      <c r="B13" s="144" t="s">
        <v>32</v>
      </c>
      <c r="C13" s="144"/>
      <c r="D13" s="25">
        <f>Rekapitulace!D16</f>
        <v>0</v>
      </c>
      <c r="E13" s="25"/>
      <c r="F13" s="25">
        <f>SUM(D13:E13)</f>
        <v>0</v>
      </c>
      <c r="G13" s="154"/>
      <c r="H13" s="143"/>
      <c r="I13" s="144"/>
      <c r="J13" s="144"/>
      <c r="K13" s="156"/>
    </row>
    <row r="14" spans="1:11" ht="12.75">
      <c r="A14" s="24" t="s">
        <v>60</v>
      </c>
      <c r="B14" s="144" t="s">
        <v>31</v>
      </c>
      <c r="C14" s="144"/>
      <c r="D14" s="25"/>
      <c r="E14" s="25"/>
      <c r="F14" s="25">
        <f>SUM(D14:E14)</f>
        <v>0</v>
      </c>
      <c r="G14" s="145"/>
      <c r="H14" s="157"/>
      <c r="I14" s="157"/>
      <c r="J14" s="157"/>
      <c r="K14" s="158"/>
    </row>
    <row r="15" spans="1:11" ht="12.75">
      <c r="A15" s="23" t="s">
        <v>40</v>
      </c>
      <c r="B15" s="185" t="s">
        <v>34</v>
      </c>
      <c r="C15" s="186"/>
      <c r="D15" s="28"/>
      <c r="E15" s="28"/>
      <c r="F15" s="29">
        <f>SUM(F13:F14)</f>
        <v>0</v>
      </c>
      <c r="G15" s="154" t="s">
        <v>19</v>
      </c>
      <c r="H15" s="143"/>
      <c r="I15" s="144"/>
      <c r="J15" s="144"/>
      <c r="K15" s="156"/>
    </row>
    <row r="16" spans="1:11" ht="12.75">
      <c r="A16" s="141"/>
      <c r="B16" s="142"/>
      <c r="C16" s="142"/>
      <c r="D16" s="142"/>
      <c r="E16" s="142"/>
      <c r="F16" s="142"/>
      <c r="G16" s="154"/>
      <c r="H16" s="144"/>
      <c r="I16" s="144"/>
      <c r="J16" s="144"/>
      <c r="K16" s="156"/>
    </row>
    <row r="17" spans="1:11" ht="12.75">
      <c r="A17" s="23" t="s">
        <v>41</v>
      </c>
      <c r="B17" s="26" t="s">
        <v>35</v>
      </c>
      <c r="C17" s="27"/>
      <c r="D17" s="30"/>
      <c r="E17" s="31" t="s">
        <v>49</v>
      </c>
      <c r="F17" s="25"/>
      <c r="G17" s="154"/>
      <c r="H17" s="144"/>
      <c r="I17" s="144"/>
      <c r="J17" s="144"/>
      <c r="K17" s="156"/>
    </row>
    <row r="18" spans="1:11" ht="12.75">
      <c r="A18" s="32" t="s">
        <v>42</v>
      </c>
      <c r="B18" s="138" t="s">
        <v>36</v>
      </c>
      <c r="C18" s="139"/>
      <c r="D18" s="140"/>
      <c r="E18" s="9">
        <v>0.02</v>
      </c>
      <c r="F18" s="25">
        <f>E18*$F$15</f>
        <v>0</v>
      </c>
      <c r="G18" s="154"/>
      <c r="H18" s="144"/>
      <c r="I18" s="144"/>
      <c r="J18" s="144"/>
      <c r="K18" s="156"/>
    </row>
    <row r="19" spans="1:11" ht="12.75">
      <c r="A19" s="23" t="s">
        <v>43</v>
      </c>
      <c r="B19" s="138" t="s">
        <v>37</v>
      </c>
      <c r="C19" s="139"/>
      <c r="D19" s="140"/>
      <c r="E19" s="9">
        <v>0.03</v>
      </c>
      <c r="F19" s="25">
        <f>E19*$F$15</f>
        <v>0</v>
      </c>
      <c r="G19" s="145"/>
      <c r="H19" s="157"/>
      <c r="I19" s="157"/>
      <c r="J19" s="157"/>
      <c r="K19" s="158"/>
    </row>
    <row r="20" spans="1:11" ht="12.75">
      <c r="A20" s="32" t="s">
        <v>44</v>
      </c>
      <c r="B20" s="138" t="s">
        <v>38</v>
      </c>
      <c r="C20" s="139"/>
      <c r="D20" s="140"/>
      <c r="E20" s="9"/>
      <c r="F20" s="25">
        <f>E20*$F$15</f>
        <v>0</v>
      </c>
      <c r="G20" s="159" t="s">
        <v>70</v>
      </c>
      <c r="H20" s="143"/>
      <c r="I20" s="144"/>
      <c r="J20" s="144"/>
      <c r="K20" s="156"/>
    </row>
    <row r="21" spans="1:11" ht="12.75">
      <c r="A21" s="23" t="s">
        <v>45</v>
      </c>
      <c r="B21" s="144" t="s">
        <v>39</v>
      </c>
      <c r="C21" s="144"/>
      <c r="D21" s="144"/>
      <c r="E21" s="9"/>
      <c r="F21" s="25">
        <f>E21*$F$15</f>
        <v>0</v>
      </c>
      <c r="G21" s="160"/>
      <c r="H21" s="143"/>
      <c r="I21" s="144"/>
      <c r="J21" s="144"/>
      <c r="K21" s="156"/>
    </row>
    <row r="22" spans="1:11" ht="12.75">
      <c r="A22" s="23" t="s">
        <v>46</v>
      </c>
      <c r="B22" s="152" t="s">
        <v>35</v>
      </c>
      <c r="C22" s="152"/>
      <c r="D22" s="152"/>
      <c r="E22" s="152"/>
      <c r="F22" s="33">
        <f>SUM(F18:F21)</f>
        <v>0</v>
      </c>
      <c r="G22" s="160"/>
      <c r="H22" s="143"/>
      <c r="I22" s="144"/>
      <c r="J22" s="144"/>
      <c r="K22" s="156"/>
    </row>
    <row r="23" spans="1:11" ht="12.75">
      <c r="A23" s="141"/>
      <c r="B23" s="142"/>
      <c r="C23" s="142"/>
      <c r="D23" s="142"/>
      <c r="E23" s="142"/>
      <c r="F23" s="142"/>
      <c r="G23" s="161"/>
      <c r="H23" s="144"/>
      <c r="I23" s="144"/>
      <c r="J23" s="144"/>
      <c r="K23" s="156"/>
    </row>
    <row r="24" spans="1:11" ht="12.75">
      <c r="A24" s="23" t="s">
        <v>47</v>
      </c>
      <c r="B24" s="152" t="s">
        <v>66</v>
      </c>
      <c r="C24" s="152"/>
      <c r="D24" s="152"/>
      <c r="E24" s="152"/>
      <c r="F24" s="152"/>
      <c r="G24" s="149" t="s">
        <v>62</v>
      </c>
      <c r="H24" s="155"/>
      <c r="I24" s="149" t="s">
        <v>63</v>
      </c>
      <c r="J24" s="150"/>
      <c r="K24" s="151"/>
    </row>
    <row r="25" spans="1:11" ht="12.75">
      <c r="A25" s="23" t="s">
        <v>61</v>
      </c>
      <c r="B25" s="138" t="s">
        <v>30</v>
      </c>
      <c r="C25" s="139"/>
      <c r="D25" s="140"/>
      <c r="E25" s="9"/>
      <c r="F25" s="25">
        <f>E25*$F$15</f>
        <v>0</v>
      </c>
      <c r="G25" s="145"/>
      <c r="H25" s="146"/>
      <c r="I25" s="34"/>
      <c r="J25" s="35"/>
      <c r="K25" s="36"/>
    </row>
    <row r="26" spans="1:11" ht="12.75">
      <c r="A26" s="23" t="s">
        <v>50</v>
      </c>
      <c r="B26" s="143" t="s">
        <v>3</v>
      </c>
      <c r="C26" s="144"/>
      <c r="D26" s="144"/>
      <c r="E26" s="9"/>
      <c r="F26" s="25">
        <f>E26*$F$15</f>
        <v>0</v>
      </c>
      <c r="G26" s="145"/>
      <c r="H26" s="146"/>
      <c r="I26" s="34"/>
      <c r="J26" s="35"/>
      <c r="K26" s="36"/>
    </row>
    <row r="27" spans="1:11" ht="12.75">
      <c r="A27" s="23" t="s">
        <v>52</v>
      </c>
      <c r="B27" s="152" t="s">
        <v>66</v>
      </c>
      <c r="C27" s="152"/>
      <c r="D27" s="152"/>
      <c r="E27" s="152"/>
      <c r="F27" s="33">
        <f>SUM(F24:F26)</f>
        <v>0</v>
      </c>
      <c r="G27" s="145"/>
      <c r="H27" s="146"/>
      <c r="I27" s="34"/>
      <c r="J27" s="35"/>
      <c r="K27" s="36"/>
    </row>
    <row r="28" spans="1:11" ht="12.75">
      <c r="A28" s="141"/>
      <c r="B28" s="142"/>
      <c r="C28" s="142"/>
      <c r="D28" s="142"/>
      <c r="E28" s="142"/>
      <c r="F28" s="142"/>
      <c r="G28" s="145"/>
      <c r="H28" s="146"/>
      <c r="I28" s="34"/>
      <c r="J28" s="35"/>
      <c r="K28" s="36"/>
    </row>
    <row r="29" spans="1:11" ht="12.75">
      <c r="A29" s="23" t="s">
        <v>57</v>
      </c>
      <c r="B29" s="152" t="s">
        <v>51</v>
      </c>
      <c r="C29" s="152"/>
      <c r="D29" s="152"/>
      <c r="E29" s="152"/>
      <c r="F29" s="33">
        <f>SUM(F27,F22,F15)</f>
        <v>0</v>
      </c>
      <c r="G29" s="145"/>
      <c r="H29" s="146"/>
      <c r="I29" s="34"/>
      <c r="J29" s="35"/>
      <c r="K29" s="36"/>
    </row>
    <row r="30" spans="1:11" ht="12.75">
      <c r="A30" s="141"/>
      <c r="B30" s="142"/>
      <c r="C30" s="142"/>
      <c r="D30" s="142"/>
      <c r="E30" s="142"/>
      <c r="F30" s="142"/>
      <c r="G30" s="145"/>
      <c r="H30" s="146"/>
      <c r="I30" s="34"/>
      <c r="J30" s="35"/>
      <c r="K30" s="36"/>
    </row>
    <row r="31" spans="1:11" ht="12.75">
      <c r="A31" s="23" t="s">
        <v>67</v>
      </c>
      <c r="B31" s="152" t="s">
        <v>53</v>
      </c>
      <c r="C31" s="152"/>
      <c r="D31" s="152"/>
      <c r="E31" s="152"/>
      <c r="F31" s="152"/>
      <c r="G31" s="145"/>
      <c r="H31" s="146"/>
      <c r="I31" s="34"/>
      <c r="J31" s="35"/>
      <c r="K31" s="36"/>
    </row>
    <row r="32" spans="1:11" ht="12.75">
      <c r="A32" s="32" t="s">
        <v>68</v>
      </c>
      <c r="B32" s="154" t="s">
        <v>54</v>
      </c>
      <c r="C32" s="25">
        <f>IF(K7="A",F29,0)</f>
        <v>0</v>
      </c>
      <c r="D32" s="9">
        <v>0.15</v>
      </c>
      <c r="E32" s="37"/>
      <c r="F32" s="25">
        <f>D32*C32</f>
        <v>0</v>
      </c>
      <c r="G32" s="145"/>
      <c r="H32" s="146"/>
      <c r="I32" s="34"/>
      <c r="J32" s="35"/>
      <c r="K32" s="36"/>
    </row>
    <row r="33" spans="1:11" ht="12.75">
      <c r="A33" s="32" t="s">
        <v>69</v>
      </c>
      <c r="B33" s="154"/>
      <c r="C33" s="25">
        <f>IF(K7="N",F29,0)</f>
        <v>0</v>
      </c>
      <c r="D33" s="9">
        <v>0.21</v>
      </c>
      <c r="E33" s="38"/>
      <c r="F33" s="25">
        <f>D33*C33</f>
        <v>0</v>
      </c>
      <c r="G33" s="147"/>
      <c r="H33" s="148"/>
      <c r="I33" s="39"/>
      <c r="J33" s="40"/>
      <c r="K33" s="41"/>
    </row>
    <row r="34" spans="1:11" ht="13.5" thickBo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2" ht="19.5" thickBot="1">
      <c r="A35" s="45" t="s">
        <v>57</v>
      </c>
      <c r="B35" s="153" t="s">
        <v>58</v>
      </c>
      <c r="C35" s="153"/>
      <c r="D35" s="153"/>
      <c r="E35" s="153"/>
      <c r="F35" s="46">
        <f>SUM(F32:F33,F29)</f>
        <v>0</v>
      </c>
      <c r="G35" s="47"/>
      <c r="H35" s="48"/>
      <c r="I35" s="137" t="s">
        <v>64</v>
      </c>
      <c r="J35" s="137"/>
      <c r="K35" s="49">
        <v>41785</v>
      </c>
      <c r="L35" s="4"/>
    </row>
    <row r="36" ht="6" customHeight="1"/>
    <row r="37" spans="1:11" ht="12.75">
      <c r="A37" s="5" t="s">
        <v>33</v>
      </c>
      <c r="G37" s="6"/>
      <c r="H37" s="7"/>
      <c r="I37" s="8"/>
      <c r="J37" s="8"/>
      <c r="K37" s="8"/>
    </row>
  </sheetData>
  <mergeCells count="60">
    <mergeCell ref="J2:K5"/>
    <mergeCell ref="H12:K12"/>
    <mergeCell ref="B12:F12"/>
    <mergeCell ref="B7:C7"/>
    <mergeCell ref="D10:F10"/>
    <mergeCell ref="B2:C2"/>
    <mergeCell ref="B3:C3"/>
    <mergeCell ref="B6:C6"/>
    <mergeCell ref="D6:K6"/>
    <mergeCell ref="B10:C11"/>
    <mergeCell ref="H15:K15"/>
    <mergeCell ref="G15:G18"/>
    <mergeCell ref="B15:C15"/>
    <mergeCell ref="A16:F16"/>
    <mergeCell ref="H16:K16"/>
    <mergeCell ref="H17:K17"/>
    <mergeCell ref="H18:K18"/>
    <mergeCell ref="A10:A11"/>
    <mergeCell ref="B5:C5"/>
    <mergeCell ref="D1:I1"/>
    <mergeCell ref="D4:I4"/>
    <mergeCell ref="D3:I3"/>
    <mergeCell ref="D7:G7"/>
    <mergeCell ref="B1:C1"/>
    <mergeCell ref="B4:C4"/>
    <mergeCell ref="D5:I5"/>
    <mergeCell ref="D2:I2"/>
    <mergeCell ref="H11:K11"/>
    <mergeCell ref="H10:K10"/>
    <mergeCell ref="B13:C13"/>
    <mergeCell ref="B14:C14"/>
    <mergeCell ref="G14:K14"/>
    <mergeCell ref="G10:G13"/>
    <mergeCell ref="H13:K13"/>
    <mergeCell ref="B31:F31"/>
    <mergeCell ref="G20:G23"/>
    <mergeCell ref="H23:K23"/>
    <mergeCell ref="H22:K22"/>
    <mergeCell ref="H21:K21"/>
    <mergeCell ref="G24:H24"/>
    <mergeCell ref="H20:K20"/>
    <mergeCell ref="G19:K19"/>
    <mergeCell ref="B29:E29"/>
    <mergeCell ref="B24:F24"/>
    <mergeCell ref="I35:J35"/>
    <mergeCell ref="B18:D18"/>
    <mergeCell ref="A23:F23"/>
    <mergeCell ref="A28:F28"/>
    <mergeCell ref="B25:D25"/>
    <mergeCell ref="B26:D26"/>
    <mergeCell ref="G25:H33"/>
    <mergeCell ref="I24:K24"/>
    <mergeCell ref="B19:D19"/>
    <mergeCell ref="B22:E22"/>
    <mergeCell ref="B35:E35"/>
    <mergeCell ref="B20:D20"/>
    <mergeCell ref="B21:D21"/>
    <mergeCell ref="B32:B33"/>
    <mergeCell ref="A30:F30"/>
    <mergeCell ref="B27:E27"/>
  </mergeCells>
  <printOptions/>
  <pageMargins left="0.64" right="0.49" top="0.85" bottom="0.5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showZeros="0" view="pageBreakPreview" zoomScale="90" zoomScaleSheetLayoutView="90" workbookViewId="0" topLeftCell="A1">
      <selection activeCell="B44" sqref="B44"/>
    </sheetView>
  </sheetViews>
  <sheetFormatPr defaultColWidth="9.00390625" defaultRowHeight="12.75" outlineLevelRow="1"/>
  <cols>
    <col min="1" max="1" width="13.625" style="51" customWidth="1"/>
    <col min="2" max="2" width="49.875" style="51" customWidth="1"/>
    <col min="3" max="3" width="13.125" style="51" customWidth="1"/>
    <col min="4" max="4" width="22.125" style="51" customWidth="1"/>
    <col min="5" max="5" width="9.50390625" style="50" bestFit="1" customWidth="1"/>
    <col min="6" max="16384" width="9.375" style="51" customWidth="1"/>
  </cols>
  <sheetData>
    <row r="1" spans="1:5" s="52" customFormat="1" ht="15.75">
      <c r="A1" s="72" t="s">
        <v>9</v>
      </c>
      <c r="E1" s="53"/>
    </row>
    <row r="3" spans="1:5" s="76" customFormat="1" ht="12.75">
      <c r="A3" s="73" t="s">
        <v>83</v>
      </c>
      <c r="B3" s="201" t="s">
        <v>10</v>
      </c>
      <c r="C3" s="202"/>
      <c r="D3" s="74">
        <f>SUM(D4:D11)</f>
        <v>0</v>
      </c>
      <c r="E3" s="75"/>
    </row>
    <row r="4" spans="1:5" s="76" customFormat="1" ht="12.75" outlineLevel="1">
      <c r="A4" s="77"/>
      <c r="B4" s="78" t="s">
        <v>77</v>
      </c>
      <c r="C4" s="79"/>
      <c r="D4" s="80">
        <f>Rozpočet!H9</f>
        <v>0</v>
      </c>
      <c r="E4" s="75"/>
    </row>
    <row r="5" spans="1:5" s="76" customFormat="1" ht="12.75" outlineLevel="1">
      <c r="A5" s="77"/>
      <c r="B5" s="78" t="s">
        <v>81</v>
      </c>
      <c r="C5" s="79"/>
      <c r="D5" s="80">
        <f>Rozpočet!H13</f>
        <v>0</v>
      </c>
      <c r="E5" s="75"/>
    </row>
    <row r="6" spans="1:5" s="76" customFormat="1" ht="12.75" outlineLevel="1">
      <c r="A6" s="77"/>
      <c r="B6" s="78" t="s">
        <v>78</v>
      </c>
      <c r="C6" s="79"/>
      <c r="D6" s="80">
        <f>Rozpočet!H21</f>
        <v>0</v>
      </c>
      <c r="E6" s="75"/>
    </row>
    <row r="7" spans="1:5" s="76" customFormat="1" ht="12.75" outlineLevel="1">
      <c r="A7" s="77"/>
      <c r="B7" s="78" t="s">
        <v>79</v>
      </c>
      <c r="C7" s="79"/>
      <c r="D7" s="80">
        <f>Rozpočet!H37</f>
        <v>0</v>
      </c>
      <c r="E7" s="75"/>
    </row>
    <row r="8" spans="1:5" s="76" customFormat="1" ht="12.75" outlineLevel="1">
      <c r="A8" s="77"/>
      <c r="B8" s="78" t="s">
        <v>0</v>
      </c>
      <c r="C8" s="79"/>
      <c r="D8" s="80">
        <f>Rozpočet!H43</f>
        <v>0</v>
      </c>
      <c r="E8" s="75"/>
    </row>
    <row r="9" spans="1:5" s="76" customFormat="1" ht="12.75" outlineLevel="1">
      <c r="A9" s="77"/>
      <c r="B9" s="78" t="s">
        <v>1</v>
      </c>
      <c r="C9" s="79"/>
      <c r="D9" s="80">
        <f>Rozpočet!H68</f>
        <v>0</v>
      </c>
      <c r="E9" s="75"/>
    </row>
    <row r="10" spans="1:5" s="76" customFormat="1" ht="12.75" outlineLevel="1">
      <c r="A10" s="77"/>
      <c r="B10" s="78" t="s">
        <v>2</v>
      </c>
      <c r="C10" s="79"/>
      <c r="D10" s="80">
        <f>Rozpočet!H72</f>
        <v>0</v>
      </c>
      <c r="E10" s="75"/>
    </row>
    <row r="11" spans="1:5" s="76" customFormat="1" ht="12.75" outlineLevel="1">
      <c r="A11" s="77"/>
      <c r="B11" s="78" t="s">
        <v>80</v>
      </c>
      <c r="C11" s="79"/>
      <c r="D11" s="80">
        <f>Rozpočet!H77</f>
        <v>0</v>
      </c>
      <c r="E11" s="75"/>
    </row>
    <row r="12" spans="1:5" s="76" customFormat="1" ht="12.75">
      <c r="A12" s="77"/>
      <c r="B12" s="78"/>
      <c r="C12" s="79"/>
      <c r="D12" s="80"/>
      <c r="E12" s="75"/>
    </row>
    <row r="13" spans="1:5" s="76" customFormat="1" ht="12.75">
      <c r="A13" s="77"/>
      <c r="B13" s="78"/>
      <c r="C13" s="79"/>
      <c r="D13" s="80"/>
      <c r="E13" s="75"/>
    </row>
    <row r="14" spans="1:5" s="76" customFormat="1" ht="12.75">
      <c r="A14" s="77"/>
      <c r="B14" s="78"/>
      <c r="C14" s="79"/>
      <c r="D14" s="80"/>
      <c r="E14" s="75"/>
    </row>
    <row r="15" spans="1:5" s="76" customFormat="1" ht="12.75">
      <c r="A15" s="77"/>
      <c r="C15" s="79"/>
      <c r="D15" s="77"/>
      <c r="E15" s="75"/>
    </row>
    <row r="16" spans="1:5" s="62" customFormat="1" ht="15.75">
      <c r="A16" s="54"/>
      <c r="B16" s="55" t="s">
        <v>7</v>
      </c>
      <c r="C16" s="56"/>
      <c r="D16" s="60">
        <f>SUM(D3)</f>
        <v>0</v>
      </c>
      <c r="E16" s="61"/>
    </row>
    <row r="17" spans="1:4" ht="12.75">
      <c r="A17" s="57"/>
      <c r="B17" s="58"/>
      <c r="C17" s="59"/>
      <c r="D17" s="57"/>
    </row>
    <row r="18" spans="1:4" ht="15.75" customHeight="1" hidden="1">
      <c r="A18" s="63"/>
      <c r="B18" s="64"/>
      <c r="C18" s="63"/>
      <c r="D18" s="63"/>
    </row>
    <row r="19" spans="1:5" s="52" customFormat="1" ht="15.75" customHeight="1" hidden="1">
      <c r="A19" s="64" t="s">
        <v>4</v>
      </c>
      <c r="B19" s="64"/>
      <c r="C19" s="64"/>
      <c r="D19" s="64"/>
      <c r="E19" s="53"/>
    </row>
    <row r="20" spans="1:5" s="52" customFormat="1" ht="15.75" customHeight="1" hidden="1">
      <c r="A20" s="64"/>
      <c r="B20" s="64"/>
      <c r="C20" s="64"/>
      <c r="D20" s="64"/>
      <c r="E20" s="53"/>
    </row>
    <row r="21" spans="1:5" s="52" customFormat="1" ht="15.75" customHeight="1" hidden="1">
      <c r="A21" s="64"/>
      <c r="B21" s="64"/>
      <c r="C21" s="64"/>
      <c r="D21" s="64"/>
      <c r="E21" s="53"/>
    </row>
    <row r="22" spans="1:4" ht="15" customHeight="1" hidden="1">
      <c r="A22" s="66"/>
      <c r="C22" s="66"/>
      <c r="D22" s="66"/>
    </row>
    <row r="23" spans="1:4" ht="15" customHeight="1" hidden="1">
      <c r="A23" s="57"/>
      <c r="B23" s="58" t="s">
        <v>5</v>
      </c>
      <c r="C23" s="59"/>
      <c r="D23" s="67">
        <f>D16</f>
        <v>0</v>
      </c>
    </row>
    <row r="24" spans="1:4" ht="15" customHeight="1" hidden="1">
      <c r="A24" s="57"/>
      <c r="B24" s="58" t="s">
        <v>6</v>
      </c>
      <c r="C24" s="59"/>
      <c r="D24" s="67">
        <v>0</v>
      </c>
    </row>
    <row r="25" spans="1:4" ht="15.75" customHeight="1" hidden="1">
      <c r="A25" s="57"/>
      <c r="B25" s="68" t="s">
        <v>7</v>
      </c>
      <c r="C25" s="69"/>
      <c r="D25" s="70">
        <f>SUM(D23:D24)</f>
        <v>0</v>
      </c>
    </row>
    <row r="26" spans="1:4" ht="12.75" hidden="1">
      <c r="A26" s="57"/>
      <c r="B26" s="58"/>
      <c r="C26" s="59"/>
      <c r="D26" s="57"/>
    </row>
    <row r="27" spans="1:4" ht="12.75" hidden="1">
      <c r="A27" s="57"/>
      <c r="B27" s="58" t="s">
        <v>53</v>
      </c>
      <c r="C27" s="71">
        <v>0.19</v>
      </c>
      <c r="D27" s="67">
        <f>C27*D25</f>
        <v>0</v>
      </c>
    </row>
    <row r="28" spans="1:4" ht="12.75" hidden="1">
      <c r="A28" s="57"/>
      <c r="B28" s="58"/>
      <c r="C28" s="59"/>
      <c r="D28" s="57"/>
    </row>
    <row r="29" spans="1:4" ht="15.75" hidden="1">
      <c r="A29" s="65"/>
      <c r="B29" s="55" t="s">
        <v>8</v>
      </c>
      <c r="C29" s="56"/>
      <c r="D29" s="60">
        <f>SUM(D25:D27)</f>
        <v>0</v>
      </c>
    </row>
    <row r="30" ht="12.75" hidden="1"/>
  </sheetData>
  <mergeCells count="1">
    <mergeCell ref="B3:C3"/>
  </mergeCells>
  <printOptions horizontalCentered="1"/>
  <pageMargins left="0.7874015748031497" right="0.3937007874015748" top="1.0236220472440944" bottom="0.7086614173228347" header="0.5118110236220472" footer="0.5118110236220472"/>
  <pageSetup horizontalDpi="600" verticalDpi="600" orientation="landscape" paperSize="9" r:id="rId1"/>
  <headerFooter alignWithMargins="0">
    <oddHeader>&amp;L&amp;"Times New Roman CE,Tučné"Výměna oken,
Sedláčkova19, Riegrova 11, Plzeň&amp;"Times New Roman CE,Obyčejné"
Rekapitulace&amp;R&amp;"Times New Roman CE,Tučné"Celkové náklady stavby - rozpočet&amp;"Times New Roman CE,Obyčejné"
</oddHeader>
    <oddFooter>&amp;L&amp;"Times New Roman CE,Tučné"ORIGON spol. s r.o.&amp;C&amp;P / &amp;N&amp;Rrevize 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showZeros="0" tabSelected="1" view="pageBreakPreview" zoomScaleSheetLayoutView="100" workbookViewId="0" topLeftCell="A41">
      <selection activeCell="D65" sqref="D65"/>
    </sheetView>
  </sheetViews>
  <sheetFormatPr defaultColWidth="9.00390625" defaultRowHeight="12.75"/>
  <cols>
    <col min="1" max="1" width="6.50390625" style="114" customWidth="1"/>
    <col min="2" max="2" width="5.50390625" style="112" bestFit="1" customWidth="1"/>
    <col min="3" max="3" width="16.00390625" style="112" customWidth="1"/>
    <col min="4" max="4" width="55.125" style="112" customWidth="1"/>
    <col min="5" max="5" width="9.125" style="113" customWidth="1"/>
    <col min="6" max="6" width="10.125" style="114" customWidth="1"/>
    <col min="7" max="7" width="13.125" style="115" customWidth="1"/>
    <col min="8" max="8" width="16.375" style="116" bestFit="1" customWidth="1"/>
    <col min="9" max="9" width="3.625" style="106" customWidth="1"/>
    <col min="10" max="16384" width="9.375" style="106" customWidth="1"/>
  </cols>
  <sheetData>
    <row r="1" spans="1:8" ht="12.75">
      <c r="A1" s="205" t="s">
        <v>71</v>
      </c>
      <c r="B1" s="206"/>
      <c r="C1" s="209" t="s">
        <v>72</v>
      </c>
      <c r="D1" s="209" t="s">
        <v>73</v>
      </c>
      <c r="E1" s="213" t="s">
        <v>84</v>
      </c>
      <c r="F1" s="209" t="s">
        <v>74</v>
      </c>
      <c r="G1" s="209" t="s">
        <v>85</v>
      </c>
      <c r="H1" s="211" t="s">
        <v>75</v>
      </c>
    </row>
    <row r="2" spans="1:8" ht="13.5" thickBot="1">
      <c r="A2" s="207"/>
      <c r="B2" s="208"/>
      <c r="C2" s="210"/>
      <c r="D2" s="210"/>
      <c r="E2" s="214"/>
      <c r="F2" s="210"/>
      <c r="G2" s="210"/>
      <c r="H2" s="212"/>
    </row>
    <row r="3" spans="1:8" ht="13.5" thickBot="1">
      <c r="A3" s="203"/>
      <c r="B3" s="204"/>
      <c r="C3" s="81"/>
      <c r="D3" s="82"/>
      <c r="E3" s="107"/>
      <c r="F3" s="108"/>
      <c r="G3" s="84" t="s">
        <v>76</v>
      </c>
      <c r="H3" s="83">
        <f>SUM(H5:H78)/2</f>
        <v>0</v>
      </c>
    </row>
    <row r="4" spans="1:8" ht="12.75">
      <c r="A4" s="85"/>
      <c r="B4" s="86"/>
      <c r="C4" s="100"/>
      <c r="D4" s="101"/>
      <c r="E4" s="102"/>
      <c r="F4" s="103"/>
      <c r="G4" s="104"/>
      <c r="H4" s="105"/>
    </row>
    <row r="5" spans="1:8" s="132" customFormat="1" ht="12.75">
      <c r="A5" s="124"/>
      <c r="B5" s="125"/>
      <c r="C5" s="126"/>
      <c r="D5" s="127" t="s">
        <v>77</v>
      </c>
      <c r="E5" s="128"/>
      <c r="F5" s="129"/>
      <c r="G5" s="130"/>
      <c r="H5" s="131"/>
    </row>
    <row r="6" spans="1:8" s="123" customFormat="1" ht="11.25">
      <c r="A6" s="133" t="s">
        <v>132</v>
      </c>
      <c r="B6" s="117">
        <v>1</v>
      </c>
      <c r="C6" s="117" t="s">
        <v>114</v>
      </c>
      <c r="D6" s="118" t="s">
        <v>115</v>
      </c>
      <c r="E6" s="119">
        <v>150</v>
      </c>
      <c r="F6" s="120" t="s">
        <v>96</v>
      </c>
      <c r="G6" s="121"/>
      <c r="H6" s="122">
        <f>G6*E6</f>
        <v>0</v>
      </c>
    </row>
    <row r="7" spans="1:8" s="123" customFormat="1" ht="11.25">
      <c r="A7" s="133" t="s">
        <v>132</v>
      </c>
      <c r="B7" s="117">
        <v>2</v>
      </c>
      <c r="C7" s="117" t="s">
        <v>116</v>
      </c>
      <c r="D7" s="118" t="s">
        <v>117</v>
      </c>
      <c r="E7" s="119">
        <v>255</v>
      </c>
      <c r="F7" s="120" t="s">
        <v>96</v>
      </c>
      <c r="G7" s="121"/>
      <c r="H7" s="122">
        <f>G7*E7</f>
        <v>0</v>
      </c>
    </row>
    <row r="8" spans="1:8" s="123" customFormat="1" ht="11.25">
      <c r="A8" s="133" t="s">
        <v>132</v>
      </c>
      <c r="B8" s="117">
        <v>3</v>
      </c>
      <c r="C8" s="117" t="s">
        <v>118</v>
      </c>
      <c r="D8" s="118" t="s">
        <v>119</v>
      </c>
      <c r="E8" s="119">
        <v>454.86</v>
      </c>
      <c r="F8" s="120" t="s">
        <v>91</v>
      </c>
      <c r="G8" s="121"/>
      <c r="H8" s="122">
        <f>G8*E8</f>
        <v>0</v>
      </c>
    </row>
    <row r="9" spans="1:8" s="132" customFormat="1" ht="12.75">
      <c r="A9" s="124"/>
      <c r="B9" s="125"/>
      <c r="C9" s="126"/>
      <c r="D9" s="127" t="s">
        <v>77</v>
      </c>
      <c r="E9" s="128"/>
      <c r="F9" s="129"/>
      <c r="G9" s="130"/>
      <c r="H9" s="131">
        <f>SUM(H6:H8)</f>
        <v>0</v>
      </c>
    </row>
    <row r="10" spans="1:8" s="99" customFormat="1" ht="12.75">
      <c r="A10" s="98"/>
      <c r="B10" s="87"/>
      <c r="C10" s="95"/>
      <c r="D10" s="94"/>
      <c r="E10" s="96"/>
      <c r="F10" s="88"/>
      <c r="G10" s="89"/>
      <c r="H10" s="97"/>
    </row>
    <row r="11" spans="1:8" s="132" customFormat="1" ht="12.75">
      <c r="A11" s="124"/>
      <c r="B11" s="125"/>
      <c r="C11" s="126"/>
      <c r="D11" s="127" t="s">
        <v>81</v>
      </c>
      <c r="E11" s="128"/>
      <c r="F11" s="129"/>
      <c r="G11" s="130"/>
      <c r="H11" s="131"/>
    </row>
    <row r="12" spans="1:8" s="123" customFormat="1" ht="11.25">
      <c r="A12" s="133" t="s">
        <v>132</v>
      </c>
      <c r="B12" s="117">
        <v>4</v>
      </c>
      <c r="C12" s="117" t="s">
        <v>131</v>
      </c>
      <c r="D12" s="118" t="s">
        <v>130</v>
      </c>
      <c r="E12" s="119">
        <v>454.86</v>
      </c>
      <c r="F12" s="120" t="s">
        <v>91</v>
      </c>
      <c r="G12" s="121"/>
      <c r="H12" s="122">
        <f>G12*E12</f>
        <v>0</v>
      </c>
    </row>
    <row r="13" spans="1:8" s="132" customFormat="1" ht="12.75">
      <c r="A13" s="124"/>
      <c r="B13" s="125"/>
      <c r="C13" s="126"/>
      <c r="D13" s="127" t="s">
        <v>81</v>
      </c>
      <c r="E13" s="128"/>
      <c r="F13" s="129"/>
      <c r="G13" s="130"/>
      <c r="H13" s="131">
        <f>SUM(H12:H12)</f>
        <v>0</v>
      </c>
    </row>
    <row r="14" spans="1:8" s="99" customFormat="1" ht="12.75">
      <c r="A14" s="98"/>
      <c r="B14" s="87"/>
      <c r="C14" s="95"/>
      <c r="D14" s="94"/>
      <c r="E14" s="96"/>
      <c r="F14" s="88"/>
      <c r="G14" s="89"/>
      <c r="H14" s="97"/>
    </row>
    <row r="15" spans="1:8" s="132" customFormat="1" ht="12.75">
      <c r="A15" s="124"/>
      <c r="B15" s="125"/>
      <c r="C15" s="126"/>
      <c r="D15" s="127" t="s">
        <v>78</v>
      </c>
      <c r="E15" s="128"/>
      <c r="F15" s="129"/>
      <c r="G15" s="130"/>
      <c r="H15" s="131"/>
    </row>
    <row r="16" spans="1:8" s="123" customFormat="1" ht="22.5">
      <c r="A16" s="133" t="s">
        <v>132</v>
      </c>
      <c r="B16" s="117">
        <v>5</v>
      </c>
      <c r="C16" s="117" t="s">
        <v>120</v>
      </c>
      <c r="D16" s="118" t="s">
        <v>121</v>
      </c>
      <c r="E16" s="119">
        <v>56.92</v>
      </c>
      <c r="F16" s="120" t="s">
        <v>96</v>
      </c>
      <c r="G16" s="121"/>
      <c r="H16" s="122">
        <f>G16*E16</f>
        <v>0</v>
      </c>
    </row>
    <row r="17" spans="1:8" s="123" customFormat="1" ht="22.5">
      <c r="A17" s="133" t="s">
        <v>132</v>
      </c>
      <c r="B17" s="117">
        <v>6</v>
      </c>
      <c r="C17" s="117" t="s">
        <v>122</v>
      </c>
      <c r="D17" s="118" t="s">
        <v>123</v>
      </c>
      <c r="E17" s="119">
        <v>149.53</v>
      </c>
      <c r="F17" s="120" t="s">
        <v>96</v>
      </c>
      <c r="G17" s="121"/>
      <c r="H17" s="122">
        <f>G17*E17</f>
        <v>0</v>
      </c>
    </row>
    <row r="18" spans="1:8" s="123" customFormat="1" ht="22.5">
      <c r="A18" s="133" t="s">
        <v>132</v>
      </c>
      <c r="B18" s="117">
        <v>7</v>
      </c>
      <c r="C18" s="117" t="s">
        <v>124</v>
      </c>
      <c r="D18" s="118" t="s">
        <v>125</v>
      </c>
      <c r="E18" s="119">
        <v>255</v>
      </c>
      <c r="F18" s="120" t="s">
        <v>96</v>
      </c>
      <c r="G18" s="121"/>
      <c r="H18" s="122">
        <f>G18*E18</f>
        <v>0</v>
      </c>
    </row>
    <row r="19" spans="1:8" s="123" customFormat="1" ht="11.25">
      <c r="A19" s="133"/>
      <c r="B19" s="117">
        <v>8</v>
      </c>
      <c r="C19" s="117" t="s">
        <v>126</v>
      </c>
      <c r="D19" s="118" t="s">
        <v>127</v>
      </c>
      <c r="E19" s="119">
        <v>0.762</v>
      </c>
      <c r="F19" s="120" t="s">
        <v>105</v>
      </c>
      <c r="G19" s="121"/>
      <c r="H19" s="122">
        <f>G19*E19</f>
        <v>0</v>
      </c>
    </row>
    <row r="20" spans="1:8" s="123" customFormat="1" ht="11.25">
      <c r="A20" s="133" t="s">
        <v>132</v>
      </c>
      <c r="B20" s="117">
        <v>9</v>
      </c>
      <c r="C20" s="117" t="s">
        <v>175</v>
      </c>
      <c r="D20" s="118" t="s">
        <v>173</v>
      </c>
      <c r="E20" s="119">
        <v>1</v>
      </c>
      <c r="F20" s="120" t="s">
        <v>174</v>
      </c>
      <c r="G20" s="121"/>
      <c r="H20" s="122">
        <f>G20*E20</f>
        <v>0</v>
      </c>
    </row>
    <row r="21" spans="1:8" s="132" customFormat="1" ht="12.75">
      <c r="A21" s="124"/>
      <c r="B21" s="125"/>
      <c r="C21" s="126"/>
      <c r="D21" s="127" t="s">
        <v>78</v>
      </c>
      <c r="E21" s="128"/>
      <c r="F21" s="129"/>
      <c r="G21" s="130"/>
      <c r="H21" s="131">
        <f>SUM(H16:H20)</f>
        <v>0</v>
      </c>
    </row>
    <row r="22" spans="1:8" s="99" customFormat="1" ht="12.75">
      <c r="A22" s="98"/>
      <c r="B22" s="87"/>
      <c r="C22" s="95"/>
      <c r="D22" s="94"/>
      <c r="E22" s="96"/>
      <c r="F22" s="88"/>
      <c r="G22" s="89"/>
      <c r="H22" s="97"/>
    </row>
    <row r="23" spans="1:8" s="132" customFormat="1" ht="12.75">
      <c r="A23" s="124"/>
      <c r="B23" s="125"/>
      <c r="C23" s="126"/>
      <c r="D23" s="127" t="s">
        <v>79</v>
      </c>
      <c r="E23" s="128"/>
      <c r="F23" s="129"/>
      <c r="G23" s="130"/>
      <c r="H23" s="131"/>
    </row>
    <row r="24" spans="1:8" s="123" customFormat="1" ht="11.25">
      <c r="A24" s="133" t="s">
        <v>132</v>
      </c>
      <c r="B24" s="117">
        <v>10</v>
      </c>
      <c r="C24" s="117" t="s">
        <v>89</v>
      </c>
      <c r="D24" s="118" t="s">
        <v>90</v>
      </c>
      <c r="E24" s="119">
        <v>117</v>
      </c>
      <c r="F24" s="120" t="s">
        <v>91</v>
      </c>
      <c r="G24" s="121"/>
      <c r="H24" s="122">
        <f aca="true" t="shared" si="0" ref="H24:H36">G24*E24</f>
        <v>0</v>
      </c>
    </row>
    <row r="25" spans="1:8" s="123" customFormat="1" ht="22.5">
      <c r="A25" s="133" t="s">
        <v>132</v>
      </c>
      <c r="B25" s="117">
        <v>11</v>
      </c>
      <c r="C25" s="117" t="s">
        <v>135</v>
      </c>
      <c r="D25" s="118" t="s">
        <v>92</v>
      </c>
      <c r="E25" s="119">
        <v>118</v>
      </c>
      <c r="F25" s="120" t="s">
        <v>91</v>
      </c>
      <c r="G25" s="121"/>
      <c r="H25" s="122">
        <f t="shared" si="0"/>
        <v>0</v>
      </c>
    </row>
    <row r="26" spans="1:8" s="123" customFormat="1" ht="22.5">
      <c r="A26" s="133" t="s">
        <v>132</v>
      </c>
      <c r="B26" s="117">
        <v>12</v>
      </c>
      <c r="C26" s="117" t="s">
        <v>94</v>
      </c>
      <c r="D26" s="118" t="s">
        <v>95</v>
      </c>
      <c r="E26" s="119">
        <v>5.24</v>
      </c>
      <c r="F26" s="120" t="s">
        <v>96</v>
      </c>
      <c r="G26" s="121"/>
      <c r="H26" s="122">
        <f t="shared" si="0"/>
        <v>0</v>
      </c>
    </row>
    <row r="27" spans="1:8" s="123" customFormat="1" ht="22.5">
      <c r="A27" s="133" t="s">
        <v>132</v>
      </c>
      <c r="B27" s="117">
        <v>13</v>
      </c>
      <c r="C27" s="117" t="s">
        <v>97</v>
      </c>
      <c r="D27" s="118" t="s">
        <v>98</v>
      </c>
      <c r="E27" s="119">
        <v>11.53</v>
      </c>
      <c r="F27" s="120" t="s">
        <v>96</v>
      </c>
      <c r="G27" s="121"/>
      <c r="H27" s="122">
        <f t="shared" si="0"/>
        <v>0</v>
      </c>
    </row>
    <row r="28" spans="1:8" s="123" customFormat="1" ht="22.5">
      <c r="A28" s="133" t="s">
        <v>132</v>
      </c>
      <c r="B28" s="117">
        <v>14</v>
      </c>
      <c r="C28" s="117" t="s">
        <v>99</v>
      </c>
      <c r="D28" s="118" t="s">
        <v>100</v>
      </c>
      <c r="E28" s="119">
        <v>183.09</v>
      </c>
      <c r="F28" s="120" t="s">
        <v>96</v>
      </c>
      <c r="G28" s="121"/>
      <c r="H28" s="122">
        <f t="shared" si="0"/>
        <v>0</v>
      </c>
    </row>
    <row r="29" spans="1:11" s="123" customFormat="1" ht="11.25">
      <c r="A29" s="133" t="s">
        <v>132</v>
      </c>
      <c r="B29" s="117">
        <v>15</v>
      </c>
      <c r="C29" s="117" t="s">
        <v>176</v>
      </c>
      <c r="D29" s="118" t="s">
        <v>177</v>
      </c>
      <c r="E29" s="119">
        <v>6.6</v>
      </c>
      <c r="F29" s="120" t="s">
        <v>96</v>
      </c>
      <c r="G29" s="121"/>
      <c r="H29" s="122">
        <f t="shared" si="0"/>
        <v>0</v>
      </c>
      <c r="J29" s="136"/>
      <c r="K29" s="123">
        <f>J29/E29</f>
        <v>0</v>
      </c>
    </row>
    <row r="30" spans="1:8" s="123" customFormat="1" ht="22.5">
      <c r="A30" s="133" t="s">
        <v>132</v>
      </c>
      <c r="B30" s="117">
        <v>16</v>
      </c>
      <c r="C30" s="117" t="s">
        <v>101</v>
      </c>
      <c r="D30" s="118" t="s">
        <v>102</v>
      </c>
      <c r="E30" s="119">
        <v>181.94</v>
      </c>
      <c r="F30" s="120" t="s">
        <v>96</v>
      </c>
      <c r="G30" s="121"/>
      <c r="H30" s="122">
        <f t="shared" si="0"/>
        <v>0</v>
      </c>
    </row>
    <row r="31" spans="1:8" s="123" customFormat="1" ht="22.5">
      <c r="A31" s="133" t="s">
        <v>132</v>
      </c>
      <c r="B31" s="117">
        <v>17</v>
      </c>
      <c r="C31" s="117" t="s">
        <v>103</v>
      </c>
      <c r="D31" s="118" t="s">
        <v>104</v>
      </c>
      <c r="E31" s="119">
        <v>13.308</v>
      </c>
      <c r="F31" s="120" t="s">
        <v>105</v>
      </c>
      <c r="G31" s="121"/>
      <c r="H31" s="122">
        <f t="shared" si="0"/>
        <v>0</v>
      </c>
    </row>
    <row r="32" spans="1:8" s="123" customFormat="1" ht="22.5">
      <c r="A32" s="133" t="s">
        <v>132</v>
      </c>
      <c r="B32" s="117">
        <v>18</v>
      </c>
      <c r="C32" s="117" t="s">
        <v>106</v>
      </c>
      <c r="D32" s="118" t="s">
        <v>107</v>
      </c>
      <c r="E32" s="119">
        <v>53.232</v>
      </c>
      <c r="F32" s="120" t="s">
        <v>105</v>
      </c>
      <c r="G32" s="121"/>
      <c r="H32" s="122">
        <f t="shared" si="0"/>
        <v>0</v>
      </c>
    </row>
    <row r="33" spans="1:8" s="123" customFormat="1" ht="22.5">
      <c r="A33" s="133" t="s">
        <v>132</v>
      </c>
      <c r="B33" s="117">
        <v>19</v>
      </c>
      <c r="C33" s="117" t="s">
        <v>108</v>
      </c>
      <c r="D33" s="118" t="s">
        <v>109</v>
      </c>
      <c r="E33" s="119">
        <v>13.308</v>
      </c>
      <c r="F33" s="120" t="s">
        <v>105</v>
      </c>
      <c r="G33" s="121"/>
      <c r="H33" s="122">
        <f t="shared" si="0"/>
        <v>0</v>
      </c>
    </row>
    <row r="34" spans="1:8" s="123" customFormat="1" ht="22.5">
      <c r="A34" s="133" t="s">
        <v>132</v>
      </c>
      <c r="B34" s="117">
        <v>20</v>
      </c>
      <c r="C34" s="117" t="s">
        <v>110</v>
      </c>
      <c r="D34" s="118" t="s">
        <v>111</v>
      </c>
      <c r="E34" s="119">
        <v>252.852</v>
      </c>
      <c r="F34" s="120" t="s">
        <v>105</v>
      </c>
      <c r="G34" s="121"/>
      <c r="H34" s="122">
        <f t="shared" si="0"/>
        <v>0</v>
      </c>
    </row>
    <row r="35" spans="1:8" s="123" customFormat="1" ht="22.5">
      <c r="A35" s="133" t="s">
        <v>132</v>
      </c>
      <c r="B35" s="117">
        <v>21</v>
      </c>
      <c r="C35" s="117" t="s">
        <v>112</v>
      </c>
      <c r="D35" s="118" t="s">
        <v>113</v>
      </c>
      <c r="E35" s="119">
        <v>13.308</v>
      </c>
      <c r="F35" s="120" t="s">
        <v>105</v>
      </c>
      <c r="G35" s="121"/>
      <c r="H35" s="122">
        <f t="shared" si="0"/>
        <v>0</v>
      </c>
    </row>
    <row r="36" spans="1:8" s="123" customFormat="1" ht="11.25">
      <c r="A36" s="133" t="s">
        <v>132</v>
      </c>
      <c r="B36" s="117">
        <v>22</v>
      </c>
      <c r="C36" s="117" t="s">
        <v>133</v>
      </c>
      <c r="D36" s="118" t="s">
        <v>134</v>
      </c>
      <c r="E36" s="119">
        <v>13.308</v>
      </c>
      <c r="F36" s="120" t="s">
        <v>105</v>
      </c>
      <c r="G36" s="121"/>
      <c r="H36" s="122">
        <f t="shared" si="0"/>
        <v>0</v>
      </c>
    </row>
    <row r="37" spans="1:8" s="132" customFormat="1" ht="12.75">
      <c r="A37" s="124"/>
      <c r="B37" s="125"/>
      <c r="C37" s="126"/>
      <c r="D37" s="127" t="s">
        <v>79</v>
      </c>
      <c r="E37" s="128"/>
      <c r="F37" s="129"/>
      <c r="G37" s="130"/>
      <c r="H37" s="131">
        <f>SUM(H24:H36)</f>
        <v>0</v>
      </c>
    </row>
    <row r="38" spans="1:8" s="99" customFormat="1" ht="12.75">
      <c r="A38" s="98"/>
      <c r="B38" s="87"/>
      <c r="C38" s="95"/>
      <c r="D38" s="94"/>
      <c r="E38" s="96"/>
      <c r="F38" s="88"/>
      <c r="G38" s="89"/>
      <c r="H38" s="97"/>
    </row>
    <row r="39" spans="1:8" s="132" customFormat="1" ht="12.75">
      <c r="A39" s="124"/>
      <c r="B39" s="125"/>
      <c r="C39" s="126"/>
      <c r="D39" s="127" t="s">
        <v>0</v>
      </c>
      <c r="E39" s="128"/>
      <c r="F39" s="129"/>
      <c r="G39" s="130"/>
      <c r="H39" s="131"/>
    </row>
    <row r="40" spans="1:8" s="123" customFormat="1" ht="11.25">
      <c r="A40" s="133" t="s">
        <v>132</v>
      </c>
      <c r="B40" s="117">
        <v>23</v>
      </c>
      <c r="C40" s="117" t="s">
        <v>139</v>
      </c>
      <c r="D40" s="118" t="s">
        <v>136</v>
      </c>
      <c r="E40" s="119">
        <v>65</v>
      </c>
      <c r="F40" s="120" t="s">
        <v>91</v>
      </c>
      <c r="G40" s="121"/>
      <c r="H40" s="122">
        <f>G40*E40</f>
        <v>0</v>
      </c>
    </row>
    <row r="41" spans="1:8" s="123" customFormat="1" ht="11.25">
      <c r="A41" s="133" t="s">
        <v>132</v>
      </c>
      <c r="B41" s="117">
        <v>24</v>
      </c>
      <c r="C41" s="117" t="s">
        <v>138</v>
      </c>
      <c r="D41" s="118" t="s">
        <v>137</v>
      </c>
      <c r="E41" s="119">
        <v>52</v>
      </c>
      <c r="F41" s="120" t="s">
        <v>91</v>
      </c>
      <c r="G41" s="121"/>
      <c r="H41" s="122">
        <f>G41*E41</f>
        <v>0</v>
      </c>
    </row>
    <row r="42" spans="1:8" s="123" customFormat="1" ht="11.25">
      <c r="A42" s="133" t="s">
        <v>132</v>
      </c>
      <c r="B42" s="117">
        <v>25</v>
      </c>
      <c r="C42" s="117" t="s">
        <v>140</v>
      </c>
      <c r="D42" s="118" t="s">
        <v>141</v>
      </c>
      <c r="E42" s="119">
        <v>0.095</v>
      </c>
      <c r="F42" s="120" t="s">
        <v>105</v>
      </c>
      <c r="G42" s="121"/>
      <c r="H42" s="122">
        <f>G42*E42</f>
        <v>0</v>
      </c>
    </row>
    <row r="43" spans="1:8" s="132" customFormat="1" ht="12.75">
      <c r="A43" s="124"/>
      <c r="B43" s="125"/>
      <c r="C43" s="126"/>
      <c r="D43" s="127" t="s">
        <v>0</v>
      </c>
      <c r="E43" s="128"/>
      <c r="F43" s="129"/>
      <c r="G43" s="130"/>
      <c r="H43" s="131">
        <f>SUM(H40:H42)</f>
        <v>0</v>
      </c>
    </row>
    <row r="44" spans="1:8" s="99" customFormat="1" ht="12.75">
      <c r="A44" s="98"/>
      <c r="B44" s="87"/>
      <c r="C44" s="95"/>
      <c r="D44" s="94"/>
      <c r="E44" s="96"/>
      <c r="F44" s="88"/>
      <c r="G44" s="89"/>
      <c r="H44" s="97"/>
    </row>
    <row r="45" spans="1:8" s="132" customFormat="1" ht="12.75">
      <c r="A45" s="124"/>
      <c r="B45" s="125"/>
      <c r="C45" s="126"/>
      <c r="D45" s="127" t="s">
        <v>1</v>
      </c>
      <c r="E45" s="128"/>
      <c r="F45" s="129"/>
      <c r="G45" s="130"/>
      <c r="H45" s="131"/>
    </row>
    <row r="46" spans="1:8" s="123" customFormat="1" ht="11.25">
      <c r="A46" s="133" t="s">
        <v>132</v>
      </c>
      <c r="B46" s="117">
        <v>26</v>
      </c>
      <c r="C46" s="117" t="s">
        <v>142</v>
      </c>
      <c r="D46" s="118" t="s">
        <v>178</v>
      </c>
      <c r="E46" s="119">
        <v>9</v>
      </c>
      <c r="F46" s="120" t="s">
        <v>93</v>
      </c>
      <c r="G46" s="121"/>
      <c r="H46" s="122">
        <f aca="true" t="shared" si="1" ref="H46:H67">G46*E46</f>
        <v>0</v>
      </c>
    </row>
    <row r="47" spans="1:8" s="123" customFormat="1" ht="11.25">
      <c r="A47" s="133" t="s">
        <v>132</v>
      </c>
      <c r="B47" s="117">
        <v>27</v>
      </c>
      <c r="C47" s="117" t="s">
        <v>143</v>
      </c>
      <c r="D47" s="118" t="s">
        <v>179</v>
      </c>
      <c r="E47" s="119">
        <v>2</v>
      </c>
      <c r="F47" s="120" t="s">
        <v>93</v>
      </c>
      <c r="G47" s="121"/>
      <c r="H47" s="122">
        <f t="shared" si="1"/>
        <v>0</v>
      </c>
    </row>
    <row r="48" spans="1:8" s="123" customFormat="1" ht="11.25">
      <c r="A48" s="133" t="s">
        <v>132</v>
      </c>
      <c r="B48" s="117">
        <v>28</v>
      </c>
      <c r="C48" s="117" t="s">
        <v>144</v>
      </c>
      <c r="D48" s="118" t="s">
        <v>180</v>
      </c>
      <c r="E48" s="119">
        <v>2</v>
      </c>
      <c r="F48" s="120" t="s">
        <v>93</v>
      </c>
      <c r="G48" s="121"/>
      <c r="H48" s="122">
        <f t="shared" si="1"/>
        <v>0</v>
      </c>
    </row>
    <row r="49" spans="1:8" s="123" customFormat="1" ht="11.25">
      <c r="A49" s="133" t="s">
        <v>132</v>
      </c>
      <c r="B49" s="117">
        <v>29</v>
      </c>
      <c r="C49" s="117" t="s">
        <v>145</v>
      </c>
      <c r="D49" s="118" t="s">
        <v>181</v>
      </c>
      <c r="E49" s="119">
        <v>2</v>
      </c>
      <c r="F49" s="120" t="s">
        <v>93</v>
      </c>
      <c r="G49" s="121"/>
      <c r="H49" s="122">
        <f t="shared" si="1"/>
        <v>0</v>
      </c>
    </row>
    <row r="50" spans="1:8" s="123" customFormat="1" ht="11.25">
      <c r="A50" s="133" t="s">
        <v>132</v>
      </c>
      <c r="B50" s="117">
        <v>30</v>
      </c>
      <c r="C50" s="117" t="s">
        <v>146</v>
      </c>
      <c r="D50" s="118" t="s">
        <v>182</v>
      </c>
      <c r="E50" s="119">
        <v>7</v>
      </c>
      <c r="F50" s="120" t="s">
        <v>93</v>
      </c>
      <c r="G50" s="121"/>
      <c r="H50" s="122">
        <f t="shared" si="1"/>
        <v>0</v>
      </c>
    </row>
    <row r="51" spans="1:8" s="123" customFormat="1" ht="11.25">
      <c r="A51" s="133" t="s">
        <v>132</v>
      </c>
      <c r="B51" s="117">
        <v>31</v>
      </c>
      <c r="C51" s="117" t="s">
        <v>147</v>
      </c>
      <c r="D51" s="118" t="s">
        <v>183</v>
      </c>
      <c r="E51" s="119">
        <v>6</v>
      </c>
      <c r="F51" s="120" t="s">
        <v>93</v>
      </c>
      <c r="G51" s="121"/>
      <c r="H51" s="122">
        <f t="shared" si="1"/>
        <v>0</v>
      </c>
    </row>
    <row r="52" spans="1:8" s="123" customFormat="1" ht="11.25">
      <c r="A52" s="133" t="s">
        <v>132</v>
      </c>
      <c r="B52" s="117">
        <v>32</v>
      </c>
      <c r="C52" s="117" t="s">
        <v>148</v>
      </c>
      <c r="D52" s="118" t="s">
        <v>184</v>
      </c>
      <c r="E52" s="119">
        <v>4</v>
      </c>
      <c r="F52" s="120" t="s">
        <v>93</v>
      </c>
      <c r="G52" s="121"/>
      <c r="H52" s="122">
        <f t="shared" si="1"/>
        <v>0</v>
      </c>
    </row>
    <row r="53" spans="1:8" s="123" customFormat="1" ht="11.25">
      <c r="A53" s="133" t="s">
        <v>132</v>
      </c>
      <c r="B53" s="117">
        <v>33</v>
      </c>
      <c r="C53" s="117" t="s">
        <v>149</v>
      </c>
      <c r="D53" s="118" t="s">
        <v>185</v>
      </c>
      <c r="E53" s="119">
        <v>6</v>
      </c>
      <c r="F53" s="120" t="s">
        <v>93</v>
      </c>
      <c r="G53" s="121"/>
      <c r="H53" s="122">
        <f t="shared" si="1"/>
        <v>0</v>
      </c>
    </row>
    <row r="54" spans="1:8" s="123" customFormat="1" ht="11.25">
      <c r="A54" s="133" t="s">
        <v>132</v>
      </c>
      <c r="B54" s="117">
        <v>34</v>
      </c>
      <c r="C54" s="117" t="s">
        <v>150</v>
      </c>
      <c r="D54" s="118" t="s">
        <v>186</v>
      </c>
      <c r="E54" s="119">
        <v>7</v>
      </c>
      <c r="F54" s="120" t="s">
        <v>93</v>
      </c>
      <c r="G54" s="121"/>
      <c r="H54" s="122">
        <f t="shared" si="1"/>
        <v>0</v>
      </c>
    </row>
    <row r="55" spans="1:8" s="123" customFormat="1" ht="11.25">
      <c r="A55" s="133" t="s">
        <v>132</v>
      </c>
      <c r="B55" s="117">
        <v>35</v>
      </c>
      <c r="C55" s="117" t="s">
        <v>151</v>
      </c>
      <c r="D55" s="118" t="s">
        <v>187</v>
      </c>
      <c r="E55" s="119">
        <v>7</v>
      </c>
      <c r="F55" s="120" t="s">
        <v>93</v>
      </c>
      <c r="G55" s="121"/>
      <c r="H55" s="122">
        <f t="shared" si="1"/>
        <v>0</v>
      </c>
    </row>
    <row r="56" spans="1:8" s="123" customFormat="1" ht="11.25">
      <c r="A56" s="133" t="s">
        <v>132</v>
      </c>
      <c r="B56" s="117">
        <v>36</v>
      </c>
      <c r="C56" s="117" t="s">
        <v>152</v>
      </c>
      <c r="D56" s="118" t="s">
        <v>188</v>
      </c>
      <c r="E56" s="119">
        <v>16</v>
      </c>
      <c r="F56" s="120" t="s">
        <v>93</v>
      </c>
      <c r="G56" s="121"/>
      <c r="H56" s="122">
        <f t="shared" si="1"/>
        <v>0</v>
      </c>
    </row>
    <row r="57" spans="1:8" s="123" customFormat="1" ht="11.25">
      <c r="A57" s="133" t="s">
        <v>132</v>
      </c>
      <c r="B57" s="117">
        <v>37</v>
      </c>
      <c r="C57" s="117" t="s">
        <v>153</v>
      </c>
      <c r="D57" s="118" t="s">
        <v>189</v>
      </c>
      <c r="E57" s="119">
        <v>10</v>
      </c>
      <c r="F57" s="120" t="s">
        <v>93</v>
      </c>
      <c r="G57" s="121"/>
      <c r="H57" s="122">
        <f t="shared" si="1"/>
        <v>0</v>
      </c>
    </row>
    <row r="58" spans="1:8" s="123" customFormat="1" ht="11.25">
      <c r="A58" s="133" t="s">
        <v>132</v>
      </c>
      <c r="B58" s="117">
        <v>38</v>
      </c>
      <c r="C58" s="117" t="s">
        <v>154</v>
      </c>
      <c r="D58" s="118" t="s">
        <v>190</v>
      </c>
      <c r="E58" s="119">
        <v>2</v>
      </c>
      <c r="F58" s="120" t="s">
        <v>93</v>
      </c>
      <c r="G58" s="121"/>
      <c r="H58" s="122">
        <f t="shared" si="1"/>
        <v>0</v>
      </c>
    </row>
    <row r="59" spans="1:8" s="123" customFormat="1" ht="11.25">
      <c r="A59" s="133" t="s">
        <v>132</v>
      </c>
      <c r="B59" s="117">
        <v>39</v>
      </c>
      <c r="C59" s="117" t="s">
        <v>155</v>
      </c>
      <c r="D59" s="118" t="s">
        <v>191</v>
      </c>
      <c r="E59" s="119">
        <v>2</v>
      </c>
      <c r="F59" s="120" t="s">
        <v>93</v>
      </c>
      <c r="G59" s="121"/>
      <c r="H59" s="122">
        <f t="shared" si="1"/>
        <v>0</v>
      </c>
    </row>
    <row r="60" spans="1:8" s="123" customFormat="1" ht="11.25">
      <c r="A60" s="133" t="s">
        <v>132</v>
      </c>
      <c r="B60" s="117">
        <v>40</v>
      </c>
      <c r="C60" s="117" t="s">
        <v>156</v>
      </c>
      <c r="D60" s="118" t="s">
        <v>192</v>
      </c>
      <c r="E60" s="119">
        <v>4</v>
      </c>
      <c r="F60" s="120" t="s">
        <v>93</v>
      </c>
      <c r="G60" s="121"/>
      <c r="H60" s="122">
        <f t="shared" si="1"/>
        <v>0</v>
      </c>
    </row>
    <row r="61" spans="1:8" s="123" customFormat="1" ht="11.25">
      <c r="A61" s="133" t="s">
        <v>132</v>
      </c>
      <c r="B61" s="117">
        <v>41</v>
      </c>
      <c r="C61" s="117" t="s">
        <v>157</v>
      </c>
      <c r="D61" s="118" t="s">
        <v>193</v>
      </c>
      <c r="E61" s="119">
        <v>2</v>
      </c>
      <c r="F61" s="120" t="s">
        <v>93</v>
      </c>
      <c r="G61" s="121"/>
      <c r="H61" s="122">
        <f t="shared" si="1"/>
        <v>0</v>
      </c>
    </row>
    <row r="62" spans="1:8" s="123" customFormat="1" ht="11.25">
      <c r="A62" s="133" t="s">
        <v>132</v>
      </c>
      <c r="B62" s="117">
        <v>42</v>
      </c>
      <c r="C62" s="117" t="s">
        <v>158</v>
      </c>
      <c r="D62" s="118" t="s">
        <v>194</v>
      </c>
      <c r="E62" s="119">
        <v>4</v>
      </c>
      <c r="F62" s="120" t="s">
        <v>93</v>
      </c>
      <c r="G62" s="121"/>
      <c r="H62" s="122">
        <f t="shared" si="1"/>
        <v>0</v>
      </c>
    </row>
    <row r="63" spans="1:8" s="123" customFormat="1" ht="11.25">
      <c r="A63" s="133" t="s">
        <v>132</v>
      </c>
      <c r="B63" s="117">
        <v>43</v>
      </c>
      <c r="C63" s="117" t="s">
        <v>163</v>
      </c>
      <c r="D63" s="118" t="s">
        <v>159</v>
      </c>
      <c r="E63" s="119">
        <v>16</v>
      </c>
      <c r="F63" s="120" t="s">
        <v>91</v>
      </c>
      <c r="G63" s="121"/>
      <c r="H63" s="122">
        <f t="shared" si="1"/>
        <v>0</v>
      </c>
    </row>
    <row r="64" spans="1:8" s="123" customFormat="1" ht="11.25">
      <c r="A64" s="133" t="s">
        <v>132</v>
      </c>
      <c r="B64" s="117">
        <v>44</v>
      </c>
      <c r="C64" s="117" t="s">
        <v>164</v>
      </c>
      <c r="D64" s="118" t="s">
        <v>160</v>
      </c>
      <c r="E64" s="119">
        <v>22</v>
      </c>
      <c r="F64" s="120" t="s">
        <v>91</v>
      </c>
      <c r="G64" s="121"/>
      <c r="H64" s="122">
        <f t="shared" si="1"/>
        <v>0</v>
      </c>
    </row>
    <row r="65" spans="1:8" s="123" customFormat="1" ht="11.25">
      <c r="A65" s="133" t="s">
        <v>132</v>
      </c>
      <c r="B65" s="117">
        <v>45</v>
      </c>
      <c r="C65" s="117" t="s">
        <v>165</v>
      </c>
      <c r="D65" s="118" t="s">
        <v>161</v>
      </c>
      <c r="E65" s="119">
        <v>25</v>
      </c>
      <c r="F65" s="120" t="s">
        <v>91</v>
      </c>
      <c r="G65" s="121"/>
      <c r="H65" s="122">
        <f t="shared" si="1"/>
        <v>0</v>
      </c>
    </row>
    <row r="66" spans="1:8" s="123" customFormat="1" ht="11.25">
      <c r="A66" s="133" t="s">
        <v>132</v>
      </c>
      <c r="B66" s="117">
        <v>46</v>
      </c>
      <c r="C66" s="117" t="s">
        <v>166</v>
      </c>
      <c r="D66" s="118" t="s">
        <v>162</v>
      </c>
      <c r="E66" s="119">
        <v>55</v>
      </c>
      <c r="F66" s="120" t="s">
        <v>91</v>
      </c>
      <c r="G66" s="121"/>
      <c r="H66" s="122">
        <f t="shared" si="1"/>
        <v>0</v>
      </c>
    </row>
    <row r="67" spans="1:8" s="123" customFormat="1" ht="22.5">
      <c r="A67" s="133" t="s">
        <v>132</v>
      </c>
      <c r="B67" s="117">
        <v>47</v>
      </c>
      <c r="C67" s="117" t="s">
        <v>128</v>
      </c>
      <c r="D67" s="118" t="s">
        <v>129</v>
      </c>
      <c r="E67" s="119">
        <v>2.95</v>
      </c>
      <c r="F67" s="120" t="s">
        <v>105</v>
      </c>
      <c r="G67" s="121"/>
      <c r="H67" s="122">
        <f t="shared" si="1"/>
        <v>0</v>
      </c>
    </row>
    <row r="68" spans="1:8" s="132" customFormat="1" ht="12.75">
      <c r="A68" s="124"/>
      <c r="B68" s="125"/>
      <c r="C68" s="126"/>
      <c r="D68" s="127" t="s">
        <v>1</v>
      </c>
      <c r="E68" s="128"/>
      <c r="F68" s="129"/>
      <c r="G68" s="130"/>
      <c r="H68" s="131">
        <f>SUM(H46:H67)</f>
        <v>0</v>
      </c>
    </row>
    <row r="69" spans="1:8" s="99" customFormat="1" ht="12.75">
      <c r="A69" s="98"/>
      <c r="B69" s="87"/>
      <c r="C69" s="95"/>
      <c r="D69" s="94"/>
      <c r="E69" s="96"/>
      <c r="F69" s="88"/>
      <c r="G69" s="89"/>
      <c r="H69" s="97"/>
    </row>
    <row r="70" spans="1:8" s="132" customFormat="1" ht="12.75">
      <c r="A70" s="124"/>
      <c r="B70" s="125"/>
      <c r="C70" s="126"/>
      <c r="D70" s="127" t="s">
        <v>2</v>
      </c>
      <c r="E70" s="128"/>
      <c r="F70" s="129"/>
      <c r="G70" s="130"/>
      <c r="H70" s="131"/>
    </row>
    <row r="71" spans="1:8" s="123" customFormat="1" ht="11.25">
      <c r="A71" s="133" t="s">
        <v>132</v>
      </c>
      <c r="B71" s="117">
        <v>48</v>
      </c>
      <c r="C71" s="117" t="s">
        <v>168</v>
      </c>
      <c r="D71" s="118" t="s">
        <v>167</v>
      </c>
      <c r="E71" s="119">
        <v>136.458</v>
      </c>
      <c r="F71" s="120" t="s">
        <v>96</v>
      </c>
      <c r="G71" s="121"/>
      <c r="H71" s="122">
        <f>G71*E71</f>
        <v>0</v>
      </c>
    </row>
    <row r="72" spans="1:8" s="132" customFormat="1" ht="12.75">
      <c r="A72" s="124"/>
      <c r="B72" s="125"/>
      <c r="C72" s="126"/>
      <c r="D72" s="127" t="s">
        <v>2</v>
      </c>
      <c r="E72" s="128"/>
      <c r="F72" s="129"/>
      <c r="G72" s="130"/>
      <c r="H72" s="131">
        <f>SUM(H71:H71)</f>
        <v>0</v>
      </c>
    </row>
    <row r="73" spans="1:8" s="99" customFormat="1" ht="12.75">
      <c r="A73" s="98"/>
      <c r="B73" s="87"/>
      <c r="C73" s="95"/>
      <c r="D73" s="94"/>
      <c r="E73" s="96"/>
      <c r="F73" s="88"/>
      <c r="G73" s="89"/>
      <c r="H73" s="97"/>
    </row>
    <row r="74" spans="1:8" s="132" customFormat="1" ht="12.75">
      <c r="A74" s="124"/>
      <c r="B74" s="125"/>
      <c r="C74" s="126"/>
      <c r="D74" s="127" t="s">
        <v>80</v>
      </c>
      <c r="E74" s="128"/>
      <c r="F74" s="129"/>
      <c r="G74" s="130"/>
      <c r="H74" s="131"/>
    </row>
    <row r="75" spans="1:8" s="99" customFormat="1" ht="12.75">
      <c r="A75" s="133" t="s">
        <v>132</v>
      </c>
      <c r="B75" s="117">
        <v>49</v>
      </c>
      <c r="C75" s="117" t="s">
        <v>172</v>
      </c>
      <c r="D75" s="118" t="s">
        <v>169</v>
      </c>
      <c r="E75" s="119">
        <v>181.94</v>
      </c>
      <c r="F75" s="120" t="s">
        <v>96</v>
      </c>
      <c r="G75" s="121"/>
      <c r="H75" s="122">
        <f>G75*E75</f>
        <v>0</v>
      </c>
    </row>
    <row r="76" spans="1:8" s="99" customFormat="1" ht="12.75">
      <c r="A76" s="133" t="s">
        <v>132</v>
      </c>
      <c r="B76" s="117">
        <v>50</v>
      </c>
      <c r="C76" s="117" t="s">
        <v>171</v>
      </c>
      <c r="D76" s="118" t="s">
        <v>170</v>
      </c>
      <c r="E76" s="119">
        <v>181.94</v>
      </c>
      <c r="F76" s="120" t="s">
        <v>96</v>
      </c>
      <c r="G76" s="121"/>
      <c r="H76" s="122">
        <f>G76*E76</f>
        <v>0</v>
      </c>
    </row>
    <row r="77" spans="1:8" s="132" customFormat="1" ht="12.75">
      <c r="A77" s="124"/>
      <c r="B77" s="125"/>
      <c r="C77" s="126"/>
      <c r="D77" s="127" t="s">
        <v>80</v>
      </c>
      <c r="E77" s="128"/>
      <c r="F77" s="129"/>
      <c r="G77" s="130"/>
      <c r="H77" s="131">
        <f>SUM(H75:H76)</f>
        <v>0</v>
      </c>
    </row>
    <row r="78" spans="1:8" s="99" customFormat="1" ht="12.75">
      <c r="A78" s="98"/>
      <c r="B78" s="87"/>
      <c r="C78" s="95"/>
      <c r="D78" s="94"/>
      <c r="E78" s="96"/>
      <c r="F78" s="88"/>
      <c r="G78" s="89"/>
      <c r="H78" s="97"/>
    </row>
    <row r="79" spans="1:8" ht="13.5" thickBot="1">
      <c r="A79" s="90"/>
      <c r="B79" s="109"/>
      <c r="C79" s="109"/>
      <c r="D79" s="134"/>
      <c r="E79" s="91"/>
      <c r="F79" s="92"/>
      <c r="G79" s="93"/>
      <c r="H79" s="110"/>
    </row>
    <row r="81" ht="12.75">
      <c r="A81" s="111"/>
    </row>
    <row r="86" ht="12.75">
      <c r="D86" s="135"/>
    </row>
  </sheetData>
  <mergeCells count="8">
    <mergeCell ref="A3:B3"/>
    <mergeCell ref="A1:B2"/>
    <mergeCell ref="C1:C2"/>
    <mergeCell ref="H1:H2"/>
    <mergeCell ref="D1:D2"/>
    <mergeCell ref="F1:F2"/>
    <mergeCell ref="G1:G2"/>
    <mergeCell ref="E1:E2"/>
  </mergeCells>
  <printOptions/>
  <pageMargins left="0.4330708661417323" right="0.2755905511811024" top="0.7874015748031497" bottom="0.5118110236220472" header="0.31496062992125984" footer="0.31496062992125984"/>
  <pageSetup fitToHeight="3" horizontalDpi="600" verticalDpi="600" orientation="landscape" paperSize="9" scale="83" r:id="rId1"/>
  <headerFooter alignWithMargins="0">
    <oddHeader>&amp;L&amp;"Times New Roman CE,Tučné"Výměna oken,
Sedláčkova19, Riegrova 11, Plzeň
&amp;R&amp;"Times New Roman CE,Tučné" Celkové náklady stavby - rozpočet&amp;"Times New Roman CE,Obyčejné"
</oddHeader>
    <oddFooter>&amp;L&amp;"Times New Roman CE,Tučné"ORIGON spol. s r.o.&amp;C&amp;P /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BÁRTA</dc:creator>
  <cp:keywords/>
  <dc:description/>
  <cp:lastModifiedBy>Michal BÁRTA</cp:lastModifiedBy>
  <cp:lastPrinted>2014-06-03T13:05:28Z</cp:lastPrinted>
  <dcterms:created xsi:type="dcterms:W3CDTF">2005-04-20T08:54:47Z</dcterms:created>
  <dcterms:modified xsi:type="dcterms:W3CDTF">2014-06-05T10:15:51Z</dcterms:modified>
  <cp:category/>
  <cp:version/>
  <cp:contentType/>
  <cp:contentStatus/>
</cp:coreProperties>
</file>