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'Tonery'!$A$1:$Q$18</definedName>
  </definedNames>
  <calcPr calcId="145621"/>
</workbook>
</file>

<file path=xl/sharedStrings.xml><?xml version="1.0" encoding="utf-8"?>
<sst xmlns="http://schemas.openxmlformats.org/spreadsheetml/2006/main" count="78" uniqueCount="58">
  <si>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</si>
  <si>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</si>
  <si>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</si>
  <si>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</si>
  <si>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</si>
  <si>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</si>
  <si>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</si>
  <si>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</si>
  <si>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</si>
  <si>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</si>
  <si>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</si>
  <si>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</si>
  <si>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</si>
  <si>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</si>
  <si>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</si>
  <si>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</si>
  <si>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NE</t>
  </si>
  <si>
    <t>Helena Ptáčková, 377632463</t>
  </si>
  <si>
    <t>Technická 8, Plzeň, budova FAV - UC 356</t>
  </si>
  <si>
    <t>ks</t>
  </si>
  <si>
    <t xml:space="preserve">Toner do tiskárny HP Color LaserJet CM2320fxi  - černý   </t>
  </si>
  <si>
    <t>Toner do tiskárny HP Color LaserJet CM2320fxi  - purpurový</t>
  </si>
  <si>
    <t>Toner do tiskárny HP LJ 1320    - černý</t>
  </si>
  <si>
    <t xml:space="preserve">Toner do tiskárny HP  Color   LJ3700dn                   - černý </t>
  </si>
  <si>
    <t>Toner do tiskárny HP  Color   LJ3700dn                   - žlutý</t>
  </si>
  <si>
    <t>Toner do tiskárny HP  Color   LJ3700dn                   - purpurová</t>
  </si>
  <si>
    <t>Toner do tiskárny HP  LJ4200dtn                             - černý</t>
  </si>
  <si>
    <t>Toner do tiskárny HP P3015 černý</t>
  </si>
  <si>
    <t>FPE Zavitkovská tel.377636341</t>
  </si>
  <si>
    <t>Chodské nám.1,Plzeň</t>
  </si>
  <si>
    <t>ANO</t>
  </si>
  <si>
    <t>Dětská univerzita</t>
  </si>
  <si>
    <t xml:space="preserve">Originální, nebo kompatibilní toner splňující podmínky certifikátu STMC. Minimální výtěžnost při 5% pokrytí  3500 stran. </t>
  </si>
  <si>
    <t xml:space="preserve">Originální, nebo kompatibilní toner splňující podmínky certifikátu STMC. Minimální výtěžnost při 5% pokrytí 2800 stran. </t>
  </si>
  <si>
    <t xml:space="preserve">Originální, nebo kompatibilní toner splňující podmínky certifikátu STMC. Minimální výtěžnost při 5% pokrytí  6000 stran. </t>
  </si>
  <si>
    <t xml:space="preserve">Originální, nebo kompatibilní toner splňující podmínky certifikátu STMC. Minimální výtěžnost při 5% pokrytí 6000 stran. </t>
  </si>
  <si>
    <t xml:space="preserve">Originální, nebo kompatibilní toner splňující podmínky certifikátu STMC. Minimální výtěžnost při 5% pokrytí 12000 stran. </t>
  </si>
  <si>
    <t>Priloha_c._1_Kupni_smlouvy_technicka_specifikace_T-029-2016</t>
  </si>
  <si>
    <t>Tonery - 029 - 2016</t>
  </si>
  <si>
    <t>samostatná faktura</t>
  </si>
  <si>
    <t>Toner do tiskárny HP  Color LJ3700dn                   - azurový</t>
  </si>
  <si>
    <t>Originální, nebo kompatibilní toner splňující podmínky certifikátu STMC. Minimální výtěžnost při 5% pokrytí  6000 stran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</si>
  <si>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</si>
  <si>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</si>
  <si>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</si>
  <si>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</si>
  <si>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</si>
  <si>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</si>
  <si>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
</t>
  </si>
  <si>
    <t>Q5949X - 6000 stran</t>
  </si>
  <si>
    <t>CC530A - 3500 stran</t>
  </si>
  <si>
    <t>CC533A - 2800 stran</t>
  </si>
  <si>
    <t>Q2670A - 6000 stran</t>
  </si>
  <si>
    <t>Q2681A - 6000 stran</t>
  </si>
  <si>
    <t>Q2682A - 6000 stran</t>
  </si>
  <si>
    <t>Q2683A - 6000 stran</t>
  </si>
  <si>
    <t>Q1338A - 12000 stran</t>
  </si>
  <si>
    <t>CE255A - 6000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</si>
</sst>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5FFBC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4" borderId="1" xfId="0" applyNumberFormat="1" applyFon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3" fillId="6" borderId="5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on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Protection="1">
      <protection/>
    </xf>
    <xf numFmtId="3" fontId="0" fillId="6" borderId="9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left" vertical="center" wrapText="1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3" fontId="0" fillId="6" borderId="10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4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6" borderId="1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left"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3" fontId="0" fillId="6" borderId="12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6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13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3"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23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403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62325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9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62325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371475</xdr:colOff>
      <xdr:row>21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6725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85725</xdr:colOff>
      <xdr:row>18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3115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601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19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78425" y="1421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3535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20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4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5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5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5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2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4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6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6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6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6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7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7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7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7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7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7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7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7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7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7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7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7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3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9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9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9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9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3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39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9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9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9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9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9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9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3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0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0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1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1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1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1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1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1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2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2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2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2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2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3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3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3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4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4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4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4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4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8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4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4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5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5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5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5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5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6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6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6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6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6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6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7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8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7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8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8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8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8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771525"/>
    <xdr:pic>
      <xdr:nvPicPr>
        <xdr:cNvPr id="48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8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8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8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8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8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49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49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9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9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9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61950"/>
    <xdr:pic>
      <xdr:nvPicPr>
        <xdr:cNvPr id="5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52450"/>
    <xdr:pic>
      <xdr:nvPicPr>
        <xdr:cNvPr id="5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5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172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0" zoomScaleNormal="80" zoomScaleSheetLayoutView="55" workbookViewId="0" topLeftCell="A13">
      <selection activeCell="O14" sqref="O14"/>
    </sheetView>
  </sheetViews>
  <sheetFormatPr defaultColWidth="8.8515625" defaultRowHeight="15"/>
  <cols>
    <col min="1" max="1" width="1.421875" style="62" customWidth="1"/>
    <col min="2" max="2" width="5.57421875" style="62" customWidth="1"/>
    <col min="3" max="3" width="43.421875" style="10" customWidth="1"/>
    <col min="4" max="4" width="9.57421875" style="82" customWidth="1"/>
    <col min="5" max="5" width="9.00390625" style="14" customWidth="1"/>
    <col min="6" max="6" width="40.57421875" style="10" customWidth="1"/>
    <col min="7" max="7" width="29.140625" style="83" customWidth="1"/>
    <col min="8" max="8" width="23.421875" style="10" customWidth="1"/>
    <col min="9" max="9" width="20.8515625" style="10" customWidth="1"/>
    <col min="10" max="10" width="30.8515625" style="11" customWidth="1"/>
    <col min="11" max="11" width="18.421875" style="11" customWidth="1"/>
    <col min="12" max="12" width="22.140625" style="10" customWidth="1"/>
    <col min="13" max="13" width="22.140625" style="83" hidden="1" customWidth="1"/>
    <col min="14" max="14" width="20.8515625" style="62" customWidth="1"/>
    <col min="15" max="15" width="16.8515625" style="62" customWidth="1"/>
    <col min="16" max="16" width="21.00390625" style="62" customWidth="1"/>
    <col min="17" max="17" width="19.421875" style="62" customWidth="1"/>
    <col min="18" max="18" width="8.8515625" style="62" customWidth="1"/>
    <col min="19" max="19" width="16.140625" style="62" customWidth="1"/>
    <col min="20" max="16384" width="8.8515625" style="62" customWidth="1"/>
  </cols>
  <sheetData>
    <row r="1" spans="2:13" s="11" customFormat="1" ht="24.6" customHeight="1">
      <c r="B1" s="99" t="s">
        <v>38</v>
      </c>
      <c r="C1" s="100"/>
      <c r="D1" s="14"/>
      <c r="E1" s="14"/>
      <c r="F1" s="10"/>
      <c r="G1" s="51"/>
      <c r="H1" s="51"/>
      <c r="I1" s="52"/>
      <c r="J1" s="52"/>
      <c r="K1" s="53"/>
      <c r="L1" s="10"/>
      <c r="M1" s="10"/>
    </row>
    <row r="2" spans="3:17" s="11" customFormat="1" ht="18.75" customHeight="1">
      <c r="C2" s="10"/>
      <c r="D2" s="8"/>
      <c r="E2" s="9"/>
      <c r="F2" s="10"/>
      <c r="G2" s="103"/>
      <c r="H2" s="103"/>
      <c r="I2" s="103"/>
      <c r="J2" s="103"/>
      <c r="K2" s="103"/>
      <c r="L2" s="10"/>
      <c r="M2" s="10"/>
      <c r="O2" s="98" t="s">
        <v>37</v>
      </c>
      <c r="P2" s="98"/>
      <c r="Q2" s="98"/>
    </row>
    <row r="3" spans="2:16" s="11" customFormat="1" ht="21.75" customHeight="1">
      <c r="B3" s="54"/>
      <c r="C3" s="55" t="s">
        <v>14</v>
      </c>
      <c r="D3" s="56"/>
      <c r="E3" s="56"/>
      <c r="F3" s="56"/>
      <c r="G3" s="102"/>
      <c r="H3" s="102"/>
      <c r="I3" s="102"/>
      <c r="J3" s="102"/>
      <c r="K3" s="102"/>
      <c r="L3" s="57"/>
      <c r="M3" s="58"/>
      <c r="N3" s="58"/>
      <c r="O3" s="57"/>
      <c r="P3" s="57"/>
    </row>
    <row r="4" spans="2:16" s="11" customFormat="1" ht="21" customHeight="1" thickBot="1">
      <c r="B4" s="59"/>
      <c r="C4" s="60" t="s">
        <v>4</v>
      </c>
      <c r="D4" s="56"/>
      <c r="E4" s="56"/>
      <c r="F4" s="56"/>
      <c r="G4" s="56"/>
      <c r="H4" s="57"/>
      <c r="I4" s="57"/>
      <c r="J4" s="57"/>
      <c r="K4" s="57"/>
      <c r="L4" s="57"/>
      <c r="M4" s="10"/>
      <c r="N4" s="10"/>
      <c r="O4" s="57"/>
      <c r="P4" s="57"/>
    </row>
    <row r="5" spans="2:15" s="11" customFormat="1" ht="42.75" customHeight="1" thickBot="1">
      <c r="B5" s="12"/>
      <c r="C5" s="13"/>
      <c r="D5" s="14"/>
      <c r="E5" s="14"/>
      <c r="F5" s="10"/>
      <c r="G5" s="15" t="s">
        <v>3</v>
      </c>
      <c r="H5" s="10"/>
      <c r="I5" s="10"/>
      <c r="J5" s="61"/>
      <c r="L5" s="10"/>
      <c r="M5" s="16"/>
      <c r="O5" s="15" t="s">
        <v>3</v>
      </c>
    </row>
    <row r="6" spans="2:17" s="11" customFormat="1" ht="94.5" customHeight="1" thickBot="1" thickTop="1">
      <c r="B6" s="36" t="s">
        <v>1</v>
      </c>
      <c r="C6" s="24" t="s">
        <v>42</v>
      </c>
      <c r="D6" s="24" t="s">
        <v>0</v>
      </c>
      <c r="E6" s="24" t="s">
        <v>43</v>
      </c>
      <c r="F6" s="24" t="s">
        <v>44</v>
      </c>
      <c r="G6" s="25" t="s">
        <v>2</v>
      </c>
      <c r="H6" s="24" t="s">
        <v>45</v>
      </c>
      <c r="I6" s="24" t="s">
        <v>46</v>
      </c>
      <c r="J6" s="24" t="s">
        <v>15</v>
      </c>
      <c r="K6" s="26" t="s">
        <v>47</v>
      </c>
      <c r="L6" s="24" t="s">
        <v>48</v>
      </c>
      <c r="M6" s="27" t="s">
        <v>9</v>
      </c>
      <c r="N6" s="24" t="s">
        <v>10</v>
      </c>
      <c r="O6" s="28" t="s">
        <v>11</v>
      </c>
      <c r="P6" s="28" t="s">
        <v>12</v>
      </c>
      <c r="Q6" s="28" t="s">
        <v>13</v>
      </c>
    </row>
    <row r="7" spans="2:17" ht="81.75" customHeight="1" thickTop="1">
      <c r="B7" s="63">
        <v>1</v>
      </c>
      <c r="C7" s="64" t="s">
        <v>20</v>
      </c>
      <c r="D7" s="65">
        <v>2</v>
      </c>
      <c r="E7" s="47" t="s">
        <v>19</v>
      </c>
      <c r="F7" s="64" t="s">
        <v>32</v>
      </c>
      <c r="G7" s="92" t="s">
        <v>50</v>
      </c>
      <c r="H7" s="104" t="s">
        <v>39</v>
      </c>
      <c r="I7" s="104" t="s">
        <v>16</v>
      </c>
      <c r="J7" s="104"/>
      <c r="K7" s="104" t="s">
        <v>17</v>
      </c>
      <c r="L7" s="104" t="s">
        <v>18</v>
      </c>
      <c r="M7" s="37">
        <f aca="true" t="shared" si="0" ref="M7:M15">D7*N7</f>
        <v>5000</v>
      </c>
      <c r="N7" s="38">
        <v>2500</v>
      </c>
      <c r="O7" s="93">
        <v>349</v>
      </c>
      <c r="P7" s="39">
        <f aca="true" t="shared" si="1" ref="P7:P15">D7*O7</f>
        <v>698</v>
      </c>
      <c r="Q7" s="40" t="str">
        <f aca="true" t="shared" si="2" ref="Q7:Q8">IF(ISNUMBER(O7),IF(O7&gt;N7,"NEVYHOVUJE","VYHOVUJE")," ")</f>
        <v>VYHOVUJE</v>
      </c>
    </row>
    <row r="8" spans="2:17" ht="81.75" customHeight="1">
      <c r="B8" s="66">
        <v>2</v>
      </c>
      <c r="C8" s="67" t="s">
        <v>21</v>
      </c>
      <c r="D8" s="68">
        <v>2</v>
      </c>
      <c r="E8" s="48" t="s">
        <v>19</v>
      </c>
      <c r="F8" s="67" t="s">
        <v>33</v>
      </c>
      <c r="G8" s="4" t="s">
        <v>51</v>
      </c>
      <c r="H8" s="105"/>
      <c r="I8" s="105" t="s">
        <v>16</v>
      </c>
      <c r="J8" s="105"/>
      <c r="K8" s="105"/>
      <c r="L8" s="105"/>
      <c r="M8" s="5">
        <f t="shared" si="0"/>
        <v>5000</v>
      </c>
      <c r="N8" s="23">
        <v>2500</v>
      </c>
      <c r="O8" s="6">
        <v>349</v>
      </c>
      <c r="P8" s="7">
        <f t="shared" si="1"/>
        <v>698</v>
      </c>
      <c r="Q8" s="22" t="str">
        <f t="shared" si="2"/>
        <v>VYHOVUJE</v>
      </c>
    </row>
    <row r="9" spans="2:17" ht="81.75" customHeight="1">
      <c r="B9" s="66">
        <v>5</v>
      </c>
      <c r="C9" s="67" t="s">
        <v>22</v>
      </c>
      <c r="D9" s="68">
        <v>1</v>
      </c>
      <c r="E9" s="48" t="s">
        <v>19</v>
      </c>
      <c r="F9" s="67" t="s">
        <v>34</v>
      </c>
      <c r="G9" s="4" t="s">
        <v>49</v>
      </c>
      <c r="H9" s="105"/>
      <c r="I9" s="105" t="s">
        <v>16</v>
      </c>
      <c r="J9" s="105"/>
      <c r="K9" s="105"/>
      <c r="L9" s="105"/>
      <c r="M9" s="5">
        <f t="shared" si="0"/>
        <v>3800</v>
      </c>
      <c r="N9" s="23">
        <v>3800</v>
      </c>
      <c r="O9" s="6">
        <v>349</v>
      </c>
      <c r="P9" s="7">
        <f t="shared" si="1"/>
        <v>349</v>
      </c>
      <c r="Q9" s="22" t="str">
        <f aca="true" t="shared" si="3" ref="Q9:Q14">IF(ISNUMBER(O9),IF(O9&gt;N9,"NEVYHOVUJE","VYHOVUJE")," ")</f>
        <v>VYHOVUJE</v>
      </c>
    </row>
    <row r="10" spans="2:17" ht="81.75" customHeight="1">
      <c r="B10" s="66">
        <v>6</v>
      </c>
      <c r="C10" s="67" t="s">
        <v>40</v>
      </c>
      <c r="D10" s="69">
        <v>1</v>
      </c>
      <c r="E10" s="48" t="s">
        <v>19</v>
      </c>
      <c r="F10" s="67" t="s">
        <v>35</v>
      </c>
      <c r="G10" s="4" t="s">
        <v>53</v>
      </c>
      <c r="H10" s="105"/>
      <c r="I10" s="105" t="s">
        <v>16</v>
      </c>
      <c r="J10" s="105"/>
      <c r="K10" s="105"/>
      <c r="L10" s="105"/>
      <c r="M10" s="5">
        <f t="shared" si="0"/>
        <v>4000</v>
      </c>
      <c r="N10" s="23">
        <v>4000</v>
      </c>
      <c r="O10" s="6">
        <v>949</v>
      </c>
      <c r="P10" s="7">
        <f t="shared" si="1"/>
        <v>949</v>
      </c>
      <c r="Q10" s="22" t="str">
        <f t="shared" si="3"/>
        <v>VYHOVUJE</v>
      </c>
    </row>
    <row r="11" spans="2:17" ht="81.75" customHeight="1">
      <c r="B11" s="66">
        <v>7</v>
      </c>
      <c r="C11" s="67" t="s">
        <v>23</v>
      </c>
      <c r="D11" s="68">
        <v>2</v>
      </c>
      <c r="E11" s="48" t="s">
        <v>19</v>
      </c>
      <c r="F11" s="67" t="s">
        <v>35</v>
      </c>
      <c r="G11" s="4" t="s">
        <v>52</v>
      </c>
      <c r="H11" s="105"/>
      <c r="I11" s="105" t="s">
        <v>16</v>
      </c>
      <c r="J11" s="105"/>
      <c r="K11" s="105"/>
      <c r="L11" s="105"/>
      <c r="M11" s="5">
        <f t="shared" si="0"/>
        <v>6600</v>
      </c>
      <c r="N11" s="23">
        <v>3300</v>
      </c>
      <c r="O11" s="6">
        <v>899</v>
      </c>
      <c r="P11" s="7">
        <f t="shared" si="1"/>
        <v>1798</v>
      </c>
      <c r="Q11" s="22" t="str">
        <f t="shared" si="3"/>
        <v>VYHOVUJE</v>
      </c>
    </row>
    <row r="12" spans="2:17" ht="81.75" customHeight="1">
      <c r="B12" s="66">
        <v>6</v>
      </c>
      <c r="C12" s="67" t="s">
        <v>24</v>
      </c>
      <c r="D12" s="69">
        <v>1</v>
      </c>
      <c r="E12" s="48" t="s">
        <v>19</v>
      </c>
      <c r="F12" s="67" t="s">
        <v>35</v>
      </c>
      <c r="G12" s="4" t="s">
        <v>54</v>
      </c>
      <c r="H12" s="105"/>
      <c r="I12" s="105" t="s">
        <v>16</v>
      </c>
      <c r="J12" s="105"/>
      <c r="K12" s="105"/>
      <c r="L12" s="105"/>
      <c r="M12" s="5">
        <f t="shared" si="0"/>
        <v>4000</v>
      </c>
      <c r="N12" s="23">
        <v>4000</v>
      </c>
      <c r="O12" s="6">
        <v>949</v>
      </c>
      <c r="P12" s="7">
        <f t="shared" si="1"/>
        <v>949</v>
      </c>
      <c r="Q12" s="22" t="str">
        <f aca="true" t="shared" si="4" ref="Q12:Q13">IF(ISNUMBER(O12),IF(O12&gt;N12,"NEVYHOVUJE","VYHOVUJE")," ")</f>
        <v>VYHOVUJE</v>
      </c>
    </row>
    <row r="13" spans="2:17" ht="81.75" customHeight="1">
      <c r="B13" s="66">
        <v>6</v>
      </c>
      <c r="C13" s="67" t="s">
        <v>25</v>
      </c>
      <c r="D13" s="70">
        <v>2</v>
      </c>
      <c r="E13" s="48" t="s">
        <v>19</v>
      </c>
      <c r="F13" s="67" t="s">
        <v>35</v>
      </c>
      <c r="G13" s="4" t="s">
        <v>55</v>
      </c>
      <c r="H13" s="105"/>
      <c r="I13" s="105" t="s">
        <v>16</v>
      </c>
      <c r="J13" s="105"/>
      <c r="K13" s="105"/>
      <c r="L13" s="105"/>
      <c r="M13" s="5">
        <f t="shared" si="0"/>
        <v>8000</v>
      </c>
      <c r="N13" s="23">
        <v>4000</v>
      </c>
      <c r="O13" s="6">
        <v>949</v>
      </c>
      <c r="P13" s="7">
        <f t="shared" si="1"/>
        <v>1898</v>
      </c>
      <c r="Q13" s="22" t="str">
        <f t="shared" si="4"/>
        <v>VYHOVUJE</v>
      </c>
    </row>
    <row r="14" spans="2:17" ht="81.75" customHeight="1" thickBot="1">
      <c r="B14" s="71">
        <v>8</v>
      </c>
      <c r="C14" s="72" t="s">
        <v>26</v>
      </c>
      <c r="D14" s="73">
        <v>2</v>
      </c>
      <c r="E14" s="49" t="s">
        <v>19</v>
      </c>
      <c r="F14" s="72" t="s">
        <v>36</v>
      </c>
      <c r="G14" s="41" t="s">
        <v>56</v>
      </c>
      <c r="H14" s="106"/>
      <c r="I14" s="106" t="s">
        <v>16</v>
      </c>
      <c r="J14" s="106"/>
      <c r="K14" s="106"/>
      <c r="L14" s="106"/>
      <c r="M14" s="42">
        <f t="shared" si="0"/>
        <v>7400</v>
      </c>
      <c r="N14" s="43">
        <v>3700</v>
      </c>
      <c r="O14" s="44">
        <v>649</v>
      </c>
      <c r="P14" s="45">
        <f t="shared" si="1"/>
        <v>1298</v>
      </c>
      <c r="Q14" s="46" t="str">
        <f t="shared" si="3"/>
        <v>VYHOVUJE</v>
      </c>
    </row>
    <row r="15" spans="2:17" ht="81.75" customHeight="1" thickBot="1" thickTop="1">
      <c r="B15" s="74">
        <v>9</v>
      </c>
      <c r="C15" s="75" t="s">
        <v>27</v>
      </c>
      <c r="D15" s="76">
        <v>1</v>
      </c>
      <c r="E15" s="30" t="s">
        <v>19</v>
      </c>
      <c r="F15" s="75" t="s">
        <v>41</v>
      </c>
      <c r="G15" s="29" t="s">
        <v>57</v>
      </c>
      <c r="H15" s="30" t="s">
        <v>39</v>
      </c>
      <c r="I15" s="30" t="s">
        <v>30</v>
      </c>
      <c r="J15" s="30" t="s">
        <v>31</v>
      </c>
      <c r="K15" s="30" t="s">
        <v>28</v>
      </c>
      <c r="L15" s="30" t="s">
        <v>29</v>
      </c>
      <c r="M15" s="31">
        <f t="shared" si="0"/>
        <v>700</v>
      </c>
      <c r="N15" s="32">
        <v>700</v>
      </c>
      <c r="O15" s="33">
        <v>399</v>
      </c>
      <c r="P15" s="34">
        <f t="shared" si="1"/>
        <v>399</v>
      </c>
      <c r="Q15" s="35" t="str">
        <f aca="true" t="shared" si="5" ref="Q15">IF(ISNUMBER(O15),IF(O15&gt;N15,"NEVYHOVUJE","VYHOVUJE")," ")</f>
        <v>VYHOVUJE</v>
      </c>
    </row>
    <row r="16" spans="1:18" ht="13.5" customHeight="1" thickBot="1" thickTop="1">
      <c r="A16" s="77"/>
      <c r="B16" s="77"/>
      <c r="C16" s="78"/>
      <c r="D16" s="77"/>
      <c r="E16" s="78"/>
      <c r="F16" s="78"/>
      <c r="G16" s="77"/>
      <c r="H16" s="78"/>
      <c r="I16" s="78"/>
      <c r="J16" s="78"/>
      <c r="K16" s="78"/>
      <c r="L16" s="78"/>
      <c r="M16" s="77"/>
      <c r="N16" s="77"/>
      <c r="O16" s="77"/>
      <c r="P16" s="77"/>
      <c r="Q16" s="77"/>
      <c r="R16" s="77"/>
    </row>
    <row r="17" spans="1:17" ht="60.75" customHeight="1" thickBot="1" thickTop="1">
      <c r="A17" s="79"/>
      <c r="B17" s="101" t="s">
        <v>6</v>
      </c>
      <c r="C17" s="101"/>
      <c r="D17" s="101"/>
      <c r="E17" s="101"/>
      <c r="F17" s="101"/>
      <c r="G17" s="101"/>
      <c r="H17" s="18"/>
      <c r="I17" s="18"/>
      <c r="J17" s="18"/>
      <c r="K17" s="80"/>
      <c r="L17" s="80"/>
      <c r="M17" s="1"/>
      <c r="N17" s="17" t="s">
        <v>7</v>
      </c>
      <c r="O17" s="107" t="s">
        <v>8</v>
      </c>
      <c r="P17" s="108"/>
      <c r="Q17" s="109"/>
    </row>
    <row r="18" spans="1:17" ht="33" customHeight="1" thickBot="1" thickTop="1">
      <c r="A18" s="79"/>
      <c r="B18" s="94" t="s">
        <v>5</v>
      </c>
      <c r="C18" s="94"/>
      <c r="D18" s="94"/>
      <c r="E18" s="94"/>
      <c r="F18" s="94"/>
      <c r="G18" s="94"/>
      <c r="H18" s="81"/>
      <c r="K18" s="19"/>
      <c r="L18" s="19"/>
      <c r="M18" s="2"/>
      <c r="N18" s="50">
        <f>SUM(M7:M15)</f>
        <v>44500</v>
      </c>
      <c r="O18" s="95">
        <f>SUM(P7:P15)</f>
        <v>9036</v>
      </c>
      <c r="P18" s="96"/>
      <c r="Q18" s="97"/>
    </row>
    <row r="19" spans="1:18" ht="39.75" customHeight="1" thickTop="1">
      <c r="A19" s="79"/>
      <c r="I19" s="20"/>
      <c r="J19" s="20"/>
      <c r="K19" s="21"/>
      <c r="L19" s="21"/>
      <c r="M19" s="84"/>
      <c r="N19" s="84"/>
      <c r="O19" s="85"/>
      <c r="P19" s="85"/>
      <c r="Q19" s="85"/>
      <c r="R19" s="85"/>
    </row>
    <row r="20" spans="1:18" ht="19.9" customHeight="1">
      <c r="A20" s="79"/>
      <c r="K20" s="21"/>
      <c r="L20" s="21"/>
      <c r="M20" s="84"/>
      <c r="N20" s="3"/>
      <c r="O20" s="3"/>
      <c r="P20" s="3"/>
      <c r="Q20" s="85"/>
      <c r="R20" s="85"/>
    </row>
    <row r="21" spans="1:18" ht="71.25" customHeight="1">
      <c r="A21" s="79"/>
      <c r="K21" s="21"/>
      <c r="L21" s="21"/>
      <c r="M21" s="84"/>
      <c r="N21" s="3"/>
      <c r="O21" s="3"/>
      <c r="P21" s="3"/>
      <c r="Q21" s="85"/>
      <c r="R21" s="85"/>
    </row>
    <row r="22" spans="1:18" ht="36" customHeight="1">
      <c r="A22" s="79"/>
      <c r="K22" s="86"/>
      <c r="L22" s="86"/>
      <c r="M22" s="87"/>
      <c r="N22" s="84"/>
      <c r="O22" s="85"/>
      <c r="P22" s="85"/>
      <c r="Q22" s="85"/>
      <c r="R22" s="85"/>
    </row>
    <row r="23" spans="1:18" ht="14.25" customHeight="1">
      <c r="A23" s="79"/>
      <c r="B23" s="85"/>
      <c r="C23" s="88"/>
      <c r="D23" s="89"/>
      <c r="E23" s="90"/>
      <c r="F23" s="88"/>
      <c r="G23" s="84"/>
      <c r="H23" s="88"/>
      <c r="I23" s="88"/>
      <c r="J23" s="91"/>
      <c r="K23" s="91"/>
      <c r="L23" s="91"/>
      <c r="M23" s="84"/>
      <c r="N23" s="84"/>
      <c r="O23" s="85"/>
      <c r="P23" s="85"/>
      <c r="Q23" s="85"/>
      <c r="R23" s="85"/>
    </row>
    <row r="24" spans="1:18" ht="14.25" customHeight="1">
      <c r="A24" s="79"/>
      <c r="B24" s="85"/>
      <c r="C24" s="88"/>
      <c r="D24" s="89"/>
      <c r="E24" s="90"/>
      <c r="F24" s="88"/>
      <c r="G24" s="84"/>
      <c r="H24" s="88"/>
      <c r="I24" s="88"/>
      <c r="J24" s="91"/>
      <c r="K24" s="91"/>
      <c r="L24" s="91"/>
      <c r="M24" s="84"/>
      <c r="N24" s="84"/>
      <c r="O24" s="85"/>
      <c r="P24" s="85"/>
      <c r="Q24" s="85"/>
      <c r="R24" s="85"/>
    </row>
    <row r="25" spans="1:18" ht="14.25" customHeight="1">
      <c r="A25" s="79"/>
      <c r="B25" s="85"/>
      <c r="C25" s="88"/>
      <c r="D25" s="89"/>
      <c r="E25" s="90"/>
      <c r="F25" s="88"/>
      <c r="G25" s="84"/>
      <c r="H25" s="88"/>
      <c r="I25" s="88"/>
      <c r="J25" s="91"/>
      <c r="K25" s="91"/>
      <c r="L25" s="91"/>
      <c r="M25" s="84"/>
      <c r="N25" s="84"/>
      <c r="O25" s="85"/>
      <c r="P25" s="85"/>
      <c r="Q25" s="85"/>
      <c r="R25" s="85"/>
    </row>
    <row r="26" spans="1:18" ht="14.25" customHeight="1">
      <c r="A26" s="79"/>
      <c r="B26" s="85"/>
      <c r="C26" s="88"/>
      <c r="D26" s="89"/>
      <c r="E26" s="90"/>
      <c r="F26" s="88"/>
      <c r="G26" s="84"/>
      <c r="H26" s="88"/>
      <c r="I26" s="88"/>
      <c r="J26" s="91"/>
      <c r="K26" s="91"/>
      <c r="L26" s="91"/>
      <c r="M26" s="84"/>
      <c r="N26" s="84"/>
      <c r="O26" s="85"/>
      <c r="P26" s="85"/>
      <c r="Q26" s="85"/>
      <c r="R26" s="85"/>
    </row>
    <row r="27" spans="3:13" ht="15">
      <c r="C27" s="11"/>
      <c r="D27" s="62"/>
      <c r="E27" s="11"/>
      <c r="F27" s="11"/>
      <c r="G27" s="62"/>
      <c r="H27" s="11"/>
      <c r="I27" s="11"/>
      <c r="L27" s="11"/>
      <c r="M27" s="62"/>
    </row>
    <row r="28" spans="3:13" ht="15">
      <c r="C28" s="11"/>
      <c r="D28" s="62"/>
      <c r="E28" s="11"/>
      <c r="F28" s="11"/>
      <c r="G28" s="62"/>
      <c r="H28" s="11"/>
      <c r="I28" s="11"/>
      <c r="L28" s="11"/>
      <c r="M28" s="62"/>
    </row>
    <row r="29" spans="3:13" ht="15">
      <c r="C29" s="11"/>
      <c r="D29" s="62"/>
      <c r="E29" s="11"/>
      <c r="F29" s="11"/>
      <c r="G29" s="62"/>
      <c r="H29" s="11"/>
      <c r="I29" s="11"/>
      <c r="L29" s="11"/>
      <c r="M29" s="62"/>
    </row>
  </sheetData>
  <sheetProtection password="F79C" sheet="1" objects="1" scenarios="1" selectLockedCells="1"/>
  <mergeCells count="13">
    <mergeCell ref="B18:G18"/>
    <mergeCell ref="O18:Q18"/>
    <mergeCell ref="O2:Q2"/>
    <mergeCell ref="B1:C1"/>
    <mergeCell ref="B17:G17"/>
    <mergeCell ref="G3:K3"/>
    <mergeCell ref="G2:K2"/>
    <mergeCell ref="K7:K14"/>
    <mergeCell ref="L7:L14"/>
    <mergeCell ref="H7:H14"/>
    <mergeCell ref="I7:I14"/>
    <mergeCell ref="J7:J14"/>
    <mergeCell ref="O17:Q17"/>
  </mergeCells>
  <conditionalFormatting sqref="D7 B14:B15 B7:B11">
    <cfRule type="containsBlanks" priority="74" dxfId="0">
      <formula>LEN(TRIM(B7))=0</formula>
    </cfRule>
  </conditionalFormatting>
  <conditionalFormatting sqref="G7:G8">
    <cfRule type="containsBlanks" priority="72" dxfId="6">
      <formula>LEN(TRIM(G7))=0</formula>
    </cfRule>
    <cfRule type="notContainsBlanks" priority="73" dxfId="5">
      <formula>LEN(TRIM(G7))&gt;0</formula>
    </cfRule>
  </conditionalFormatting>
  <conditionalFormatting sqref="B14:B15 B7:B11">
    <cfRule type="cellIs" priority="69" dxfId="8" operator="greaterThanOrEqual">
      <formula>1</formula>
    </cfRule>
  </conditionalFormatting>
  <conditionalFormatting sqref="O7:O8">
    <cfRule type="notContainsBlanks" priority="67" dxfId="4">
      <formula>LEN(TRIM(O7))&gt;0</formula>
    </cfRule>
    <cfRule type="containsBlanks" priority="68" dxfId="3">
      <formula>LEN(TRIM(O7))=0</formula>
    </cfRule>
  </conditionalFormatting>
  <conditionalFormatting sqref="Q7:Q8">
    <cfRule type="cellIs" priority="65" dxfId="2" operator="equal">
      <formula>"NEVYHOVUJE"</formula>
    </cfRule>
    <cfRule type="cellIs" priority="66" dxfId="1" operator="equal">
      <formula>"VYHOVUJE"</formula>
    </cfRule>
  </conditionalFormatting>
  <conditionalFormatting sqref="B4">
    <cfRule type="containsBlanks" priority="55" dxfId="6">
      <formula>LEN(TRIM(B4))=0</formula>
    </cfRule>
    <cfRule type="notContainsBlanks" priority="56" dxfId="5">
      <formula>LEN(TRIM(B4))&gt;0</formula>
    </cfRule>
  </conditionalFormatting>
  <conditionalFormatting sqref="D8">
    <cfRule type="containsBlanks" priority="54" dxfId="0">
      <formula>LEN(TRIM(D8))=0</formula>
    </cfRule>
  </conditionalFormatting>
  <conditionalFormatting sqref="D9:D11 D14">
    <cfRule type="containsBlanks" priority="53" dxfId="0">
      <formula>LEN(TRIM(D9))=0</formula>
    </cfRule>
  </conditionalFormatting>
  <conditionalFormatting sqref="G9:G11 G14">
    <cfRule type="containsBlanks" priority="51" dxfId="6">
      <formula>LEN(TRIM(G9))=0</formula>
    </cfRule>
    <cfRule type="notContainsBlanks" priority="52" dxfId="5">
      <formula>LEN(TRIM(G9))&gt;0</formula>
    </cfRule>
  </conditionalFormatting>
  <conditionalFormatting sqref="O9:O11 O14">
    <cfRule type="notContainsBlanks" priority="49" dxfId="4">
      <formula>LEN(TRIM(O9))&gt;0</formula>
    </cfRule>
    <cfRule type="containsBlanks" priority="50" dxfId="3">
      <formula>LEN(TRIM(O9))=0</formula>
    </cfRule>
  </conditionalFormatting>
  <conditionalFormatting sqref="Q9:Q11 Q14">
    <cfRule type="cellIs" priority="47" dxfId="2" operator="equal">
      <formula>"NEVYHOVUJE"</formula>
    </cfRule>
    <cfRule type="cellIs" priority="48" dxfId="1" operator="equal">
      <formula>"VYHOVUJE"</formula>
    </cfRule>
  </conditionalFormatting>
  <conditionalFormatting sqref="G15">
    <cfRule type="containsBlanks" priority="44" dxfId="6">
      <formula>LEN(TRIM(G15))=0</formula>
    </cfRule>
    <cfRule type="notContainsBlanks" priority="45" dxfId="5">
      <formula>LEN(TRIM(G15))&gt;0</formula>
    </cfRule>
  </conditionalFormatting>
  <conditionalFormatting sqref="O15">
    <cfRule type="notContainsBlanks" priority="42" dxfId="4">
      <formula>LEN(TRIM(O15))&gt;0</formula>
    </cfRule>
    <cfRule type="containsBlanks" priority="43" dxfId="3">
      <formula>LEN(TRIM(O15))=0</formula>
    </cfRule>
  </conditionalFormatting>
  <conditionalFormatting sqref="Q15">
    <cfRule type="cellIs" priority="40" dxfId="2" operator="equal">
      <formula>"NEVYHOVUJE"</formula>
    </cfRule>
    <cfRule type="cellIs" priority="41" dxfId="1" operator="equal">
      <formula>"VYHOVUJE"</formula>
    </cfRule>
  </conditionalFormatting>
  <conditionalFormatting sqref="B12">
    <cfRule type="containsBlanks" priority="19" dxfId="0">
      <formula>LEN(TRIM(B12))=0</formula>
    </cfRule>
  </conditionalFormatting>
  <conditionalFormatting sqref="B12">
    <cfRule type="cellIs" priority="18" dxfId="8" operator="greaterThanOrEqual">
      <formula>1</formula>
    </cfRule>
  </conditionalFormatting>
  <conditionalFormatting sqref="D12">
    <cfRule type="containsBlanks" priority="17" dxfId="0">
      <formula>LEN(TRIM(D12))=0</formula>
    </cfRule>
  </conditionalFormatting>
  <conditionalFormatting sqref="G12">
    <cfRule type="containsBlanks" priority="15" dxfId="6">
      <formula>LEN(TRIM(G12))=0</formula>
    </cfRule>
    <cfRule type="notContainsBlanks" priority="16" dxfId="5">
      <formula>LEN(TRIM(G12))&gt;0</formula>
    </cfRule>
  </conditionalFormatting>
  <conditionalFormatting sqref="O12">
    <cfRule type="notContainsBlanks" priority="13" dxfId="4">
      <formula>LEN(TRIM(O12))&gt;0</formula>
    </cfRule>
    <cfRule type="containsBlanks" priority="14" dxfId="3">
      <formula>LEN(TRIM(O12))=0</formula>
    </cfRule>
  </conditionalFormatting>
  <conditionalFormatting sqref="Q12">
    <cfRule type="cellIs" priority="11" dxfId="2" operator="equal">
      <formula>"NEVYHOVUJE"</formula>
    </cfRule>
    <cfRule type="cellIs" priority="12" dxfId="1" operator="equal">
      <formula>"VYHOVUJE"</formula>
    </cfRule>
  </conditionalFormatting>
  <conditionalFormatting sqref="B13">
    <cfRule type="containsBlanks" priority="10" dxfId="0">
      <formula>LEN(TRIM(B13))=0</formula>
    </cfRule>
  </conditionalFormatting>
  <conditionalFormatting sqref="B13">
    <cfRule type="cellIs" priority="9" dxfId="8" operator="greaterThanOrEqual">
      <formula>1</formula>
    </cfRule>
  </conditionalFormatting>
  <conditionalFormatting sqref="D13">
    <cfRule type="containsBlanks" priority="8" dxfId="0">
      <formula>LEN(TRIM(D13))=0</formula>
    </cfRule>
  </conditionalFormatting>
  <conditionalFormatting sqref="G13">
    <cfRule type="containsBlanks" priority="6" dxfId="6">
      <formula>LEN(TRIM(G13))=0</formula>
    </cfRule>
    <cfRule type="notContainsBlanks" priority="7" dxfId="5">
      <formula>LEN(TRIM(G13))&gt;0</formula>
    </cfRule>
  </conditionalFormatting>
  <conditionalFormatting sqref="O13">
    <cfRule type="notContainsBlanks" priority="4" dxfId="4">
      <formula>LEN(TRIM(O13))&gt;0</formula>
    </cfRule>
    <cfRule type="containsBlanks" priority="5" dxfId="3">
      <formula>LEN(TRIM(O13))=0</formula>
    </cfRule>
  </conditionalFormatting>
  <conditionalFormatting sqref="Q13">
    <cfRule type="cellIs" priority="2" dxfId="2" operator="equal">
      <formula>"NEVYHOVUJE"</formula>
    </cfRule>
    <cfRule type="cellIs" priority="3" dxfId="1" operator="equal">
      <formula>"VYHOVUJE"</formula>
    </cfRule>
  </conditionalFormatting>
  <conditionalFormatting sqref="D15">
    <cfRule type="containsBlanks" priority="1" dxfId="0">
      <formula>LEN(TRIM(D15))=0</formula>
    </cfRule>
  </conditionalFormatting>
  <dataValidations count="2">
    <dataValidation type="list" showInputMessage="1" showErrorMessage="1" sqref="I7:I15">
      <formula1>"ANO,NE"</formula1>
    </dataValidation>
    <dataValidation type="list" showInputMessage="1" showErrorMessage="1" sqref="E7:E1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/Y06zohTTzsJEpEdyifYQTxjqdI=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qyi1rb0rhQACpEAabKYZfXA8qmQ=</DigestValue>
    </Reference>
  </SignedInfo>
  <SignatureValue>dZ2CF0L7Z7KZue9Vd3fVK4Wz4Xv9TN8cxjZ08nr3vWadwgO8eFv9blix83z5z1bVmXdRL4vqMvj3
ZmdmwDSgQ777BSl6SsPbG0CFgpgqghcnlmDDJrIL4Q9que7ASdJzTJMWUY3Bf0Fl8vmkB3EBgyVC
NJFUgjIgLJCzn5gzumMIx9bzS4t/8z84P+MwFPSwwJVRwxX5Kz9AncSgdL/kV3YGIRAt1Wy4u5js
WNY0EeiZpHa2tJ6EfRFhgawrXOfZuyK1M17mFhg+lEkyrfXQDDt43rdf+QctFyIcV2QpqiKjc5cX
ysnJ2zlYoClMEziETbp0hGM3q1fKn/uhzaMgsA==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zAZStcIfeLvADOPJiO37XxUKnXc=</DigestValue>
      </Reference>
      <Reference URI="/xl/drawings/drawing1.xml?ContentType=application/vnd.openxmlformats-officedocument.drawing+xml">
        <DigestMethod Algorithm="http://www.w3.org/2000/09/xmldsig#sha1"/>
        <DigestValue>AG8o2BVmBjqxhO+fqk5oEVsar5s=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SXVE+8xbVaOTJm5i/E/wm7mmNE4=</DigestValue>
      </Reference>
      <Reference URI="/xl/styles.xml?ContentType=application/vnd.openxmlformats-officedocument.spreadsheetml.styles+xml">
        <DigestMethod Algorithm="http://www.w3.org/2000/09/xmldsig#sha1"/>
        <DigestValue>Ynicpk7tyDK1IccdbEeBuI/YS/g=</DigestValue>
      </Reference>
      <Reference URI="/xl/worksheets/sheet1.xml?ContentType=application/vnd.openxmlformats-officedocument.spreadsheetml.worksheet+xml">
        <DigestMethod Algorithm="http://www.w3.org/2000/09/xmldsig#sha1"/>
        <DigestValue>pXua7C4KoAW56lTy5DkTsvFT3D0=</DigestValue>
      </Reference>
      <Reference URI="/xl/sharedStrings.xml?ContentType=application/vnd.openxmlformats-officedocument.spreadsheetml.sharedStrings+xml">
        <DigestMethod Algorithm="http://www.w3.org/2000/09/xmldsig#sha1"/>
        <DigestValue>QfA7YehHwZnaGp7wOQbMPH47ksA=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6G//FJw7mwv3z4c1H8eo99+AtyY=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2016-10-26T06:26:12Z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2016-10-26T06:26:12Z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Mirkong</cp:lastModifiedBy>
  <cp:lastPrinted>2016-09-14T06:25:10Z</cp:lastPrinted>
  <dcterms:created xsi:type="dcterms:W3CDTF">2014-03-05T12:43:32Z</dcterms:created>
  <dcterms:modified xsi:type="dcterms:W3CDTF">2016-10-14T09:18:06Z</dcterms:modified>
  <cp:category/>
  <cp:version/>
  <cp:contentType/>
  <cp:contentStatus/>
</cp:coreProperties>
</file>