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'Tonery'!$A$1:$S$19</definedName>
  </definedNames>
  <calcPr calcId="145621"/>
</workbook>
</file>

<file path=xl/sharedStrings.xml><?xml version="1.0" encoding="utf-8"?>
<sst xmlns="http://schemas.openxmlformats.org/spreadsheetml/2006/main" count="86" uniqueCount="65">
  <si>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</si>
  <si>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</si>
  <si>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</si>
  <si>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</si>
  <si>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</si>
  <si>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</si>
  <si>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</si>
  <si>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</si>
  <si>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</si>
  <si>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</si>
  <si>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</si>
  <si>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</si>
  <si>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</si>
  <si>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</si>
  <si>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</si>
  <si>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</si>
  <si>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</si>
  <si>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</si>
  <si>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</si>
  <si>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</si>
  <si>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Jan Sedláček, 377 634 707</t>
  </si>
  <si>
    <t>ZČU NTC, Teslova 5b, 30100 Plzeň</t>
  </si>
  <si>
    <t xml:space="preserve">Originální, nebo kompatibilní toner splňující podmínky certifikátu STMC. Minimální výtěžnost při 5% pokrytí 17000 stran. </t>
  </si>
  <si>
    <t xml:space="preserve">Originální, nebo kompatibilní toner splňující podmínky certifikátu STMC. Minimální výtěžnost při 5% pokrytí 11000 stran. </t>
  </si>
  <si>
    <t>Toner do tiskárny HP Color Laser Jet CP4525 - černý</t>
  </si>
  <si>
    <t>Toner do tiskárny HP Color Laser Jet CP4525 - azurový</t>
  </si>
  <si>
    <t>Toner do tiskárny HP Color Laser Jet CP4525 - purpurový</t>
  </si>
  <si>
    <t>Toner do tiskárny HP Color Laser Jet CP4525 - žlutý</t>
  </si>
  <si>
    <t>ANO</t>
  </si>
  <si>
    <t>TAČR CK PTTE TE01020036</t>
  </si>
  <si>
    <t>Toner do tiskárny HP LJ P2015dn</t>
  </si>
  <si>
    <t>Křenová tel.377631025</t>
  </si>
  <si>
    <t>Univerzitní 8 Plzeň</t>
  </si>
  <si>
    <t>Toner do tiskárny HP CM2320fxi magenta</t>
  </si>
  <si>
    <t>Toner do tiskárny HP CM2320fxi cyan</t>
  </si>
  <si>
    <t>Toner do tiskárny HP CM2320fxi black</t>
  </si>
  <si>
    <t>Toner do tiskárny HP CM2320fxi yellow</t>
  </si>
  <si>
    <t>Toner do tiskárny HP LJ 1100A</t>
  </si>
  <si>
    <t>Radová tel.377632547</t>
  </si>
  <si>
    <t>NTIS Techniská 8 Plzeň</t>
  </si>
  <si>
    <t>samostatná faktura</t>
  </si>
  <si>
    <t>Priloha_c._1_Kupni_smlouvy_technicka_specifikace_T-027-2016</t>
  </si>
  <si>
    <t>Tonery - 027 - 2016</t>
  </si>
  <si>
    <t>Originální, nebo kompatibilní toner splňující podmínky certifikátu STMC.Minimální výtěžnost při 5% pokrytí 7000 stran</t>
  </si>
  <si>
    <t>Originální, nebo kompatibilní toner splňující podmínky certifikátu STMC.Minimální výtěžnost při 5% pokrytí 2800 stran</t>
  </si>
  <si>
    <t>Originální, nebo kompatibilní toner splňující podmínky STMC.Minimální výtěžnost při 5% pokrytí 2800 stran</t>
  </si>
  <si>
    <t>Originální, nebo kompatibilní toner splňující podmínky certifikátu STMC.Minimální výtěžnost při 5% pokrytí 3500 stran.</t>
  </si>
  <si>
    <t>Originální, nebo kompatibilní toner splňující podmínky certifikátu STMC.Minimální výtěžnost při 5% pokrytí 2500 stran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</si>
  <si>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</si>
  <si>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</si>
  <si>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</si>
  <si>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</si>
  <si>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</si>
  <si>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</si>
  <si>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
</t>
  </si>
  <si>
    <t>Lamda CE260X</t>
  </si>
  <si>
    <t>Lamda CE261A</t>
  </si>
  <si>
    <t>Lamda CE263A</t>
  </si>
  <si>
    <t>Lamda CE262A</t>
  </si>
  <si>
    <t>Lamda Q7553X</t>
  </si>
  <si>
    <t>Lamda CC533A</t>
  </si>
  <si>
    <t>Lamda CC531A</t>
  </si>
  <si>
    <t>Lamda CC530A</t>
  </si>
  <si>
    <t>Lamda CC532A</t>
  </si>
  <si>
    <t>Lamda C4092A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</si>
</sst>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" fontId="0" fillId="3" borderId="3" xfId="0" applyNumberForma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2" fontId="0" fillId="0" borderId="0" xfId="0" applyNumberFormat="1" applyProtection="1">
      <protection/>
    </xf>
    <xf numFmtId="2" fontId="0" fillId="4" borderId="10" xfId="0" applyNumberFormat="1" applyFill="1" applyBorder="1" applyAlignment="1" applyProtection="1">
      <alignment horizontal="center" vertical="center" wrapText="1"/>
      <protection/>
    </xf>
    <xf numFmtId="0" fontId="0" fillId="3" borderId="7" xfId="0" applyNumberFormat="1" applyFont="1" applyFill="1" applyBorder="1" applyAlignment="1" applyProtection="1">
      <alignment horizontal="left" vertical="center" wrapText="1" inden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7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3" borderId="2" xfId="0" applyNumberFormat="1" applyFont="1" applyFill="1" applyBorder="1" applyAlignment="1" applyProtection="1">
      <alignment horizontal="left" vertical="center" wrapText="1" indent="1"/>
      <protection/>
    </xf>
    <xf numFmtId="1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2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horizontal="left" vertical="center" wrapText="1" indent="1"/>
      <protection/>
    </xf>
    <xf numFmtId="1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vertical="center" wrapText="1"/>
      <protection/>
    </xf>
    <xf numFmtId="1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ont="1" applyFill="1" applyBorder="1" applyAlignment="1" applyProtection="1">
      <alignment horizontal="left" vertical="center" wrapText="1" indent="1"/>
      <protection/>
    </xf>
    <xf numFmtId="1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0" fontId="0" fillId="3" borderId="13" xfId="0" applyNumberForma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14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24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424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268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2382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40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22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85725</xdr:colOff>
      <xdr:row>19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3325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221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20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49775" y="14420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16850" y="1449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723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3</xdr:row>
      <xdr:rowOff>0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3</xdr:row>
      <xdr:rowOff>0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76200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9525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9525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9525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9525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zoomScale="75" zoomScaleNormal="75" zoomScaleSheetLayoutView="55" workbookViewId="0" topLeftCell="A7">
      <selection activeCell="G16" sqref="G16"/>
    </sheetView>
  </sheetViews>
  <sheetFormatPr defaultColWidth="8.8515625" defaultRowHeight="15"/>
  <cols>
    <col min="1" max="1" width="1.421875" style="77" customWidth="1"/>
    <col min="2" max="2" width="5.7109375" style="77" customWidth="1"/>
    <col min="3" max="3" width="43.421875" style="14" customWidth="1"/>
    <col min="4" max="4" width="9.7109375" style="99" customWidth="1"/>
    <col min="5" max="5" width="9.00390625" style="18" customWidth="1"/>
    <col min="6" max="6" width="40.7109375" style="14" customWidth="1"/>
    <col min="7" max="7" width="29.140625" style="100" customWidth="1"/>
    <col min="8" max="8" width="20.8515625" style="14" customWidth="1"/>
    <col min="9" max="9" width="19.00390625" style="14" customWidth="1"/>
    <col min="10" max="10" width="28.00390625" style="15" customWidth="1"/>
    <col min="11" max="11" width="18.57421875" style="15" customWidth="1"/>
    <col min="12" max="12" width="19.421875" style="14" customWidth="1"/>
    <col min="13" max="14" width="22.140625" style="100" hidden="1" customWidth="1"/>
    <col min="15" max="15" width="19.8515625" style="100" hidden="1" customWidth="1"/>
    <col min="16" max="17" width="20.8515625" style="77" customWidth="1"/>
    <col min="18" max="18" width="21.00390625" style="77" customWidth="1"/>
    <col min="19" max="19" width="19.421875" style="77" customWidth="1"/>
    <col min="20" max="20" width="8.8515625" style="77" customWidth="1"/>
    <col min="21" max="21" width="20.57421875" style="77" customWidth="1"/>
    <col min="22" max="22" width="20.140625" style="77" customWidth="1"/>
    <col min="23" max="16384" width="8.8515625" style="77" customWidth="1"/>
  </cols>
  <sheetData>
    <row r="1" spans="2:15" s="15" customFormat="1" ht="24.6" customHeight="1">
      <c r="B1" s="120" t="s">
        <v>42</v>
      </c>
      <c r="C1" s="121"/>
      <c r="D1" s="18"/>
      <c r="E1" s="18"/>
      <c r="F1" s="14"/>
      <c r="G1" s="61"/>
      <c r="H1" s="61"/>
      <c r="I1" s="62"/>
      <c r="J1" s="62"/>
      <c r="K1" s="63"/>
      <c r="L1" s="14"/>
      <c r="M1" s="14"/>
      <c r="N1" s="14"/>
      <c r="O1" s="14"/>
    </row>
    <row r="2" spans="3:19" s="15" customFormat="1" ht="18.75" customHeight="1">
      <c r="C2" s="14"/>
      <c r="D2" s="12"/>
      <c r="E2" s="13"/>
      <c r="F2" s="14"/>
      <c r="G2" s="124"/>
      <c r="H2" s="124"/>
      <c r="I2" s="124"/>
      <c r="J2" s="124"/>
      <c r="K2" s="124"/>
      <c r="L2" s="14"/>
      <c r="M2" s="14"/>
      <c r="N2" s="14"/>
      <c r="O2" s="14"/>
      <c r="Q2" s="119" t="s">
        <v>41</v>
      </c>
      <c r="R2" s="119"/>
      <c r="S2" s="119"/>
    </row>
    <row r="3" spans="2:18" s="15" customFormat="1" ht="14.25" customHeight="1">
      <c r="B3" s="64"/>
      <c r="C3" s="65" t="s">
        <v>16</v>
      </c>
      <c r="D3" s="66"/>
      <c r="E3" s="66"/>
      <c r="F3" s="66"/>
      <c r="G3" s="123"/>
      <c r="H3" s="123"/>
      <c r="I3" s="123"/>
      <c r="J3" s="123"/>
      <c r="K3" s="123"/>
      <c r="L3" s="67"/>
      <c r="M3" s="68"/>
      <c r="N3" s="68"/>
      <c r="O3" s="68"/>
      <c r="P3" s="68"/>
      <c r="Q3" s="67"/>
      <c r="R3" s="67"/>
    </row>
    <row r="4" spans="2:18" s="15" customFormat="1" ht="24" customHeight="1" thickBot="1">
      <c r="B4" s="69"/>
      <c r="C4" s="70" t="s">
        <v>4</v>
      </c>
      <c r="D4" s="66"/>
      <c r="E4" s="66"/>
      <c r="F4" s="66"/>
      <c r="G4" s="66"/>
      <c r="H4" s="67"/>
      <c r="I4" s="67"/>
      <c r="J4" s="67"/>
      <c r="K4" s="67"/>
      <c r="L4" s="67"/>
      <c r="M4" s="14"/>
      <c r="N4" s="14"/>
      <c r="O4" s="14"/>
      <c r="P4" s="14"/>
      <c r="Q4" s="67"/>
      <c r="R4" s="67"/>
    </row>
    <row r="5" spans="2:17" s="15" customFormat="1" ht="36" customHeight="1" thickBot="1">
      <c r="B5" s="16"/>
      <c r="C5" s="17"/>
      <c r="D5" s="18"/>
      <c r="E5" s="18"/>
      <c r="F5" s="14"/>
      <c r="G5" s="19" t="s">
        <v>3</v>
      </c>
      <c r="H5" s="14"/>
      <c r="I5" s="14"/>
      <c r="J5" s="71"/>
      <c r="L5" s="14"/>
      <c r="M5" s="20"/>
      <c r="N5" s="20"/>
      <c r="O5" s="21"/>
      <c r="Q5" s="19" t="s">
        <v>3</v>
      </c>
    </row>
    <row r="6" spans="2:19" s="15" customFormat="1" ht="94.5" customHeight="1" thickBot="1" thickTop="1">
      <c r="B6" s="22" t="s">
        <v>1</v>
      </c>
      <c r="C6" s="30" t="s">
        <v>48</v>
      </c>
      <c r="D6" s="30" t="s">
        <v>0</v>
      </c>
      <c r="E6" s="30" t="s">
        <v>49</v>
      </c>
      <c r="F6" s="30" t="s">
        <v>50</v>
      </c>
      <c r="G6" s="31" t="s">
        <v>2</v>
      </c>
      <c r="H6" s="30" t="s">
        <v>51</v>
      </c>
      <c r="I6" s="30" t="s">
        <v>52</v>
      </c>
      <c r="J6" s="30" t="s">
        <v>18</v>
      </c>
      <c r="K6" s="32" t="s">
        <v>53</v>
      </c>
      <c r="L6" s="30" t="s">
        <v>54</v>
      </c>
      <c r="M6" s="33" t="s">
        <v>17</v>
      </c>
      <c r="N6" s="33" t="s">
        <v>10</v>
      </c>
      <c r="O6" s="30" t="s">
        <v>11</v>
      </c>
      <c r="P6" s="30" t="s">
        <v>12</v>
      </c>
      <c r="Q6" s="34" t="s">
        <v>13</v>
      </c>
      <c r="R6" s="34" t="s">
        <v>14</v>
      </c>
      <c r="S6" s="34" t="s">
        <v>15</v>
      </c>
    </row>
    <row r="7" spans="1:22" ht="70.5" customHeight="1" thickTop="1">
      <c r="A7" s="72"/>
      <c r="B7" s="73">
        <v>1</v>
      </c>
      <c r="C7" s="74" t="s">
        <v>24</v>
      </c>
      <c r="D7" s="60">
        <v>1</v>
      </c>
      <c r="E7" s="75" t="s">
        <v>19</v>
      </c>
      <c r="F7" s="76" t="s">
        <v>22</v>
      </c>
      <c r="G7" s="35" t="s">
        <v>55</v>
      </c>
      <c r="H7" s="109" t="s">
        <v>40</v>
      </c>
      <c r="I7" s="109" t="s">
        <v>28</v>
      </c>
      <c r="J7" s="109" t="s">
        <v>29</v>
      </c>
      <c r="K7" s="109" t="s">
        <v>20</v>
      </c>
      <c r="L7" s="109" t="s">
        <v>21</v>
      </c>
      <c r="M7" s="36">
        <f aca="true" t="shared" si="0" ref="M7:M16">D7*O7</f>
        <v>1600</v>
      </c>
      <c r="N7" s="36">
        <f aca="true" t="shared" si="1" ref="N7:N16">D7*P7</f>
        <v>1760.0000000000002</v>
      </c>
      <c r="O7" s="37">
        <v>1600</v>
      </c>
      <c r="P7" s="37">
        <f>O7*1.1</f>
        <v>1760.0000000000002</v>
      </c>
      <c r="Q7" s="38">
        <v>911</v>
      </c>
      <c r="R7" s="39">
        <f aca="true" t="shared" si="2" ref="R7:R16">D7*Q7</f>
        <v>911</v>
      </c>
      <c r="S7" s="40" t="str">
        <f aca="true" t="shared" si="3" ref="S7:S16">IF(ISNUMBER(Q7),IF(Q7&gt;P7,"NEVYHOVUJE","VYHOVUJE")," ")</f>
        <v>VYHOVUJE</v>
      </c>
      <c r="U7" s="78"/>
      <c r="V7" s="78"/>
    </row>
    <row r="8" spans="1:22" ht="70.5" customHeight="1">
      <c r="A8" s="72"/>
      <c r="B8" s="73">
        <v>2</v>
      </c>
      <c r="C8" s="79" t="s">
        <v>25</v>
      </c>
      <c r="D8" s="80">
        <v>1</v>
      </c>
      <c r="E8" s="81" t="s">
        <v>19</v>
      </c>
      <c r="F8" s="82" t="s">
        <v>23</v>
      </c>
      <c r="G8" s="7" t="s">
        <v>56</v>
      </c>
      <c r="H8" s="110"/>
      <c r="I8" s="110"/>
      <c r="J8" s="110" t="s">
        <v>29</v>
      </c>
      <c r="K8" s="110"/>
      <c r="L8" s="110" t="s">
        <v>21</v>
      </c>
      <c r="M8" s="8">
        <f t="shared" si="0"/>
        <v>1600</v>
      </c>
      <c r="N8" s="8">
        <f t="shared" si="1"/>
        <v>1760.0000000000002</v>
      </c>
      <c r="O8" s="9">
        <v>1600</v>
      </c>
      <c r="P8" s="9">
        <f aca="true" t="shared" si="4" ref="P8:P10">O8*1.1</f>
        <v>1760.0000000000002</v>
      </c>
      <c r="Q8" s="10">
        <v>811</v>
      </c>
      <c r="R8" s="11">
        <f t="shared" si="2"/>
        <v>811</v>
      </c>
      <c r="S8" s="29" t="str">
        <f t="shared" si="3"/>
        <v>VYHOVUJE</v>
      </c>
      <c r="U8" s="78"/>
      <c r="V8" s="78"/>
    </row>
    <row r="9" spans="1:22" ht="70.5" customHeight="1">
      <c r="A9" s="72"/>
      <c r="B9" s="83">
        <v>3</v>
      </c>
      <c r="C9" s="79" t="s">
        <v>26</v>
      </c>
      <c r="D9" s="80">
        <v>1</v>
      </c>
      <c r="E9" s="81" t="s">
        <v>19</v>
      </c>
      <c r="F9" s="82" t="s">
        <v>23</v>
      </c>
      <c r="G9" s="7" t="s">
        <v>57</v>
      </c>
      <c r="H9" s="110"/>
      <c r="I9" s="110"/>
      <c r="J9" s="110" t="s">
        <v>29</v>
      </c>
      <c r="K9" s="110"/>
      <c r="L9" s="110" t="s">
        <v>21</v>
      </c>
      <c r="M9" s="8">
        <f t="shared" si="0"/>
        <v>1600</v>
      </c>
      <c r="N9" s="8">
        <f t="shared" si="1"/>
        <v>1760.0000000000002</v>
      </c>
      <c r="O9" s="9">
        <v>1600</v>
      </c>
      <c r="P9" s="9">
        <f t="shared" si="4"/>
        <v>1760.0000000000002</v>
      </c>
      <c r="Q9" s="10">
        <v>811</v>
      </c>
      <c r="R9" s="11">
        <f t="shared" si="2"/>
        <v>811</v>
      </c>
      <c r="S9" s="29" t="str">
        <f t="shared" si="3"/>
        <v>VYHOVUJE</v>
      </c>
      <c r="U9" s="78"/>
      <c r="V9" s="78"/>
    </row>
    <row r="10" spans="1:22" ht="70.5" customHeight="1" thickBot="1">
      <c r="A10" s="72"/>
      <c r="B10" s="83">
        <v>4</v>
      </c>
      <c r="C10" s="84" t="s">
        <v>27</v>
      </c>
      <c r="D10" s="85">
        <v>1</v>
      </c>
      <c r="E10" s="86" t="s">
        <v>19</v>
      </c>
      <c r="F10" s="87" t="s">
        <v>23</v>
      </c>
      <c r="G10" s="41" t="s">
        <v>58</v>
      </c>
      <c r="H10" s="111"/>
      <c r="I10" s="111"/>
      <c r="J10" s="111" t="s">
        <v>29</v>
      </c>
      <c r="K10" s="111"/>
      <c r="L10" s="111" t="s">
        <v>21</v>
      </c>
      <c r="M10" s="42">
        <f t="shared" si="0"/>
        <v>1600</v>
      </c>
      <c r="N10" s="42">
        <f t="shared" si="1"/>
        <v>1760.0000000000002</v>
      </c>
      <c r="O10" s="43">
        <v>1600</v>
      </c>
      <c r="P10" s="43">
        <f t="shared" si="4"/>
        <v>1760.0000000000002</v>
      </c>
      <c r="Q10" s="44">
        <v>811</v>
      </c>
      <c r="R10" s="45">
        <f t="shared" si="2"/>
        <v>811</v>
      </c>
      <c r="S10" s="46" t="str">
        <f t="shared" si="3"/>
        <v>VYHOVUJE</v>
      </c>
      <c r="U10" s="78"/>
      <c r="V10" s="78"/>
    </row>
    <row r="11" spans="1:22" ht="68.25" customHeight="1">
      <c r="A11" s="72"/>
      <c r="B11" s="83">
        <v>5</v>
      </c>
      <c r="C11" s="74" t="s">
        <v>30</v>
      </c>
      <c r="D11" s="88">
        <v>2</v>
      </c>
      <c r="E11" s="75" t="s">
        <v>19</v>
      </c>
      <c r="F11" s="76" t="s">
        <v>43</v>
      </c>
      <c r="G11" s="47" t="s">
        <v>59</v>
      </c>
      <c r="H11" s="109" t="s">
        <v>40</v>
      </c>
      <c r="I11" s="109"/>
      <c r="J11" s="109"/>
      <c r="K11" s="109" t="s">
        <v>31</v>
      </c>
      <c r="L11" s="109" t="s">
        <v>32</v>
      </c>
      <c r="M11" s="48">
        <f t="shared" si="0"/>
        <v>1818.181818181818</v>
      </c>
      <c r="N11" s="48">
        <f t="shared" si="1"/>
        <v>2000</v>
      </c>
      <c r="O11" s="49">
        <f>P11/1.1</f>
        <v>909.090909090909</v>
      </c>
      <c r="P11" s="49">
        <v>1000</v>
      </c>
      <c r="Q11" s="50">
        <v>343</v>
      </c>
      <c r="R11" s="51">
        <f t="shared" si="2"/>
        <v>686</v>
      </c>
      <c r="S11" s="52" t="str">
        <f t="shared" si="3"/>
        <v>VYHOVUJE</v>
      </c>
      <c r="U11" s="78"/>
      <c r="V11" s="78"/>
    </row>
    <row r="12" spans="1:22" ht="78.75" customHeight="1">
      <c r="A12" s="72"/>
      <c r="B12" s="83">
        <v>6</v>
      </c>
      <c r="C12" s="79" t="s">
        <v>33</v>
      </c>
      <c r="D12" s="80">
        <v>2</v>
      </c>
      <c r="E12" s="81" t="s">
        <v>19</v>
      </c>
      <c r="F12" s="82" t="s">
        <v>44</v>
      </c>
      <c r="G12" s="7" t="s">
        <v>60</v>
      </c>
      <c r="H12" s="110"/>
      <c r="I12" s="110"/>
      <c r="J12" s="110"/>
      <c r="K12" s="110"/>
      <c r="L12" s="110"/>
      <c r="M12" s="8">
        <f t="shared" si="0"/>
        <v>3636.363636363636</v>
      </c>
      <c r="N12" s="8">
        <f t="shared" si="1"/>
        <v>4000</v>
      </c>
      <c r="O12" s="9">
        <f aca="true" t="shared" si="5" ref="O12:O15">P12/1.1</f>
        <v>1818.181818181818</v>
      </c>
      <c r="P12" s="9">
        <v>2000</v>
      </c>
      <c r="Q12" s="10">
        <v>415</v>
      </c>
      <c r="R12" s="11">
        <f t="shared" si="2"/>
        <v>830</v>
      </c>
      <c r="S12" s="29" t="str">
        <f t="shared" si="3"/>
        <v>VYHOVUJE</v>
      </c>
      <c r="U12" s="78"/>
      <c r="V12" s="78"/>
    </row>
    <row r="13" spans="1:22" ht="80.25" customHeight="1">
      <c r="A13" s="72"/>
      <c r="B13" s="83">
        <v>7</v>
      </c>
      <c r="C13" s="79" t="s">
        <v>34</v>
      </c>
      <c r="D13" s="80">
        <v>2</v>
      </c>
      <c r="E13" s="81" t="s">
        <v>19</v>
      </c>
      <c r="F13" s="82" t="s">
        <v>45</v>
      </c>
      <c r="G13" s="7" t="s">
        <v>61</v>
      </c>
      <c r="H13" s="110"/>
      <c r="I13" s="110"/>
      <c r="J13" s="110"/>
      <c r="K13" s="110"/>
      <c r="L13" s="110"/>
      <c r="M13" s="8">
        <f t="shared" si="0"/>
        <v>3636.363636363636</v>
      </c>
      <c r="N13" s="8">
        <f t="shared" si="1"/>
        <v>4000</v>
      </c>
      <c r="O13" s="9">
        <f t="shared" si="5"/>
        <v>1818.181818181818</v>
      </c>
      <c r="P13" s="9">
        <v>2000</v>
      </c>
      <c r="Q13" s="10">
        <v>415</v>
      </c>
      <c r="R13" s="11">
        <f t="shared" si="2"/>
        <v>830</v>
      </c>
      <c r="S13" s="29" t="str">
        <f t="shared" si="3"/>
        <v>VYHOVUJE</v>
      </c>
      <c r="U13" s="78"/>
      <c r="V13" s="78"/>
    </row>
    <row r="14" spans="1:22" ht="84.75" customHeight="1">
      <c r="A14" s="72"/>
      <c r="B14" s="83">
        <v>8</v>
      </c>
      <c r="C14" s="79" t="s">
        <v>35</v>
      </c>
      <c r="D14" s="80">
        <v>2</v>
      </c>
      <c r="E14" s="81" t="s">
        <v>19</v>
      </c>
      <c r="F14" s="82" t="s">
        <v>46</v>
      </c>
      <c r="G14" s="7" t="s">
        <v>62</v>
      </c>
      <c r="H14" s="110"/>
      <c r="I14" s="110"/>
      <c r="J14" s="110"/>
      <c r="K14" s="110"/>
      <c r="L14" s="110"/>
      <c r="M14" s="8">
        <f t="shared" si="0"/>
        <v>3636.363636363636</v>
      </c>
      <c r="N14" s="8">
        <f t="shared" si="1"/>
        <v>4000</v>
      </c>
      <c r="O14" s="9">
        <f t="shared" si="5"/>
        <v>1818.181818181818</v>
      </c>
      <c r="P14" s="9">
        <v>2000</v>
      </c>
      <c r="Q14" s="10">
        <v>415</v>
      </c>
      <c r="R14" s="11">
        <f t="shared" si="2"/>
        <v>830</v>
      </c>
      <c r="S14" s="29" t="str">
        <f t="shared" si="3"/>
        <v>VYHOVUJE</v>
      </c>
      <c r="U14" s="78"/>
      <c r="V14" s="78"/>
    </row>
    <row r="15" spans="1:22" ht="84.75" customHeight="1" thickBot="1">
      <c r="A15" s="72"/>
      <c r="B15" s="83">
        <v>9</v>
      </c>
      <c r="C15" s="84" t="s">
        <v>36</v>
      </c>
      <c r="D15" s="85">
        <v>2</v>
      </c>
      <c r="E15" s="86" t="s">
        <v>19</v>
      </c>
      <c r="F15" s="87" t="s">
        <v>44</v>
      </c>
      <c r="G15" s="41" t="s">
        <v>63</v>
      </c>
      <c r="H15" s="111"/>
      <c r="I15" s="111"/>
      <c r="J15" s="111"/>
      <c r="K15" s="111"/>
      <c r="L15" s="111"/>
      <c r="M15" s="42">
        <f t="shared" si="0"/>
        <v>3636.363636363636</v>
      </c>
      <c r="N15" s="42">
        <f t="shared" si="1"/>
        <v>4000</v>
      </c>
      <c r="O15" s="43">
        <f t="shared" si="5"/>
        <v>1818.181818181818</v>
      </c>
      <c r="P15" s="43">
        <v>2000</v>
      </c>
      <c r="Q15" s="44">
        <v>415</v>
      </c>
      <c r="R15" s="45">
        <f t="shared" si="2"/>
        <v>830</v>
      </c>
      <c r="S15" s="46" t="str">
        <f t="shared" si="3"/>
        <v>VYHOVUJE</v>
      </c>
      <c r="U15" s="78"/>
      <c r="V15" s="78"/>
    </row>
    <row r="16" spans="1:22" ht="84.75" customHeight="1" thickBot="1">
      <c r="A16" s="72"/>
      <c r="B16" s="83">
        <v>10</v>
      </c>
      <c r="C16" s="89" t="s">
        <v>37</v>
      </c>
      <c r="D16" s="90">
        <v>1</v>
      </c>
      <c r="E16" s="91" t="s">
        <v>19</v>
      </c>
      <c r="F16" s="92" t="s">
        <v>47</v>
      </c>
      <c r="G16" s="53" t="s">
        <v>64</v>
      </c>
      <c r="H16" s="91" t="s">
        <v>40</v>
      </c>
      <c r="I16" s="91"/>
      <c r="J16" s="91"/>
      <c r="K16" s="91" t="s">
        <v>38</v>
      </c>
      <c r="L16" s="91" t="s">
        <v>39</v>
      </c>
      <c r="M16" s="54">
        <f t="shared" si="0"/>
        <v>1818.181818181818</v>
      </c>
      <c r="N16" s="54">
        <f t="shared" si="1"/>
        <v>2000</v>
      </c>
      <c r="O16" s="55">
        <f>P16/1.1</f>
        <v>1818.181818181818</v>
      </c>
      <c r="P16" s="55">
        <v>2000</v>
      </c>
      <c r="Q16" s="56">
        <v>311</v>
      </c>
      <c r="R16" s="57">
        <f t="shared" si="2"/>
        <v>311</v>
      </c>
      <c r="S16" s="58" t="str">
        <f t="shared" si="3"/>
        <v>VYHOVUJE</v>
      </c>
      <c r="U16" s="78"/>
      <c r="V16" s="78"/>
    </row>
    <row r="17" spans="1:22" ht="13.5" customHeight="1" thickBot="1">
      <c r="A17" s="93"/>
      <c r="B17" s="93"/>
      <c r="C17" s="94"/>
      <c r="D17" s="93"/>
      <c r="E17" s="94"/>
      <c r="F17" s="94"/>
      <c r="G17" s="93"/>
      <c r="H17" s="94"/>
      <c r="I17" s="94"/>
      <c r="J17" s="94"/>
      <c r="K17" s="94"/>
      <c r="L17" s="94"/>
      <c r="M17" s="93"/>
      <c r="N17" s="93"/>
      <c r="O17" s="93"/>
      <c r="P17" s="93"/>
      <c r="Q17" s="93"/>
      <c r="R17" s="93"/>
      <c r="S17" s="93"/>
      <c r="T17" s="93"/>
      <c r="U17" s="78"/>
      <c r="V17" s="78"/>
    </row>
    <row r="18" spans="1:19" ht="60.75" customHeight="1" thickBot="1" thickTop="1">
      <c r="A18" s="95"/>
      <c r="B18" s="122" t="s">
        <v>6</v>
      </c>
      <c r="C18" s="122"/>
      <c r="D18" s="122"/>
      <c r="E18" s="122"/>
      <c r="F18" s="122"/>
      <c r="G18" s="122"/>
      <c r="H18" s="24"/>
      <c r="I18" s="24"/>
      <c r="J18" s="24"/>
      <c r="K18" s="96"/>
      <c r="L18" s="96"/>
      <c r="M18" s="97"/>
      <c r="N18" s="1"/>
      <c r="O18" s="28" t="s">
        <v>7</v>
      </c>
      <c r="P18" s="23" t="s">
        <v>8</v>
      </c>
      <c r="Q18" s="112" t="s">
        <v>9</v>
      </c>
      <c r="R18" s="113"/>
      <c r="S18" s="114"/>
    </row>
    <row r="19" spans="1:19" ht="33" customHeight="1" thickBot="1" thickTop="1">
      <c r="A19" s="95"/>
      <c r="B19" s="115" t="s">
        <v>5</v>
      </c>
      <c r="C19" s="115"/>
      <c r="D19" s="115"/>
      <c r="E19" s="115"/>
      <c r="F19" s="115"/>
      <c r="G19" s="115"/>
      <c r="H19" s="98"/>
      <c r="K19" s="25"/>
      <c r="L19" s="25"/>
      <c r="M19" s="2"/>
      <c r="N19" s="3"/>
      <c r="O19" s="4">
        <f>SUM(M7:M16)</f>
        <v>24581.818181818184</v>
      </c>
      <c r="P19" s="59">
        <f>SUM(N7:N16)</f>
        <v>27040</v>
      </c>
      <c r="Q19" s="116">
        <f>SUM(R7:R16)</f>
        <v>7661</v>
      </c>
      <c r="R19" s="117"/>
      <c r="S19" s="118"/>
    </row>
    <row r="20" spans="1:20" ht="39.75" customHeight="1" thickTop="1">
      <c r="A20" s="95"/>
      <c r="I20" s="26"/>
      <c r="J20" s="26"/>
      <c r="K20" s="27"/>
      <c r="L20" s="27"/>
      <c r="M20" s="5"/>
      <c r="N20" s="101"/>
      <c r="O20" s="101"/>
      <c r="P20" s="101"/>
      <c r="Q20" s="102"/>
      <c r="R20" s="102"/>
      <c r="S20" s="102"/>
      <c r="T20" s="102"/>
    </row>
    <row r="21" spans="1:20" ht="19.9" customHeight="1">
      <c r="A21" s="95"/>
      <c r="K21" s="27"/>
      <c r="L21" s="27"/>
      <c r="M21" s="5"/>
      <c r="N21" s="101"/>
      <c r="O21" s="101"/>
      <c r="P21" s="6"/>
      <c r="Q21" s="6"/>
      <c r="R21" s="6"/>
      <c r="S21" s="102"/>
      <c r="T21" s="102"/>
    </row>
    <row r="22" spans="1:20" ht="71.25" customHeight="1">
      <c r="A22" s="95"/>
      <c r="K22" s="27"/>
      <c r="L22" s="27"/>
      <c r="M22" s="5"/>
      <c r="N22" s="101"/>
      <c r="O22" s="101"/>
      <c r="P22" s="6"/>
      <c r="Q22" s="6"/>
      <c r="R22" s="6"/>
      <c r="S22" s="102"/>
      <c r="T22" s="102"/>
    </row>
    <row r="23" spans="1:20" ht="36" customHeight="1">
      <c r="A23" s="95"/>
      <c r="K23" s="103"/>
      <c r="L23" s="103"/>
      <c r="M23" s="104"/>
      <c r="N23" s="104"/>
      <c r="O23" s="104"/>
      <c r="P23" s="101"/>
      <c r="Q23" s="102"/>
      <c r="R23" s="102"/>
      <c r="S23" s="102"/>
      <c r="T23" s="102"/>
    </row>
    <row r="24" spans="1:20" ht="14.25" customHeight="1">
      <c r="A24" s="95"/>
      <c r="B24" s="102"/>
      <c r="C24" s="105"/>
      <c r="D24" s="106"/>
      <c r="E24" s="107"/>
      <c r="F24" s="105"/>
      <c r="G24" s="101"/>
      <c r="H24" s="105"/>
      <c r="I24" s="105"/>
      <c r="J24" s="108"/>
      <c r="K24" s="108"/>
      <c r="L24" s="108"/>
      <c r="M24" s="101"/>
      <c r="N24" s="101"/>
      <c r="O24" s="101"/>
      <c r="P24" s="101"/>
      <c r="Q24" s="102"/>
      <c r="R24" s="102"/>
      <c r="S24" s="102"/>
      <c r="T24" s="102"/>
    </row>
    <row r="25" spans="1:20" ht="14.25" customHeight="1">
      <c r="A25" s="95"/>
      <c r="B25" s="102"/>
      <c r="C25" s="105"/>
      <c r="D25" s="106"/>
      <c r="E25" s="107"/>
      <c r="F25" s="105"/>
      <c r="G25" s="101"/>
      <c r="H25" s="105"/>
      <c r="I25" s="105"/>
      <c r="J25" s="108"/>
      <c r="K25" s="108"/>
      <c r="L25" s="108"/>
      <c r="M25" s="101"/>
      <c r="N25" s="101"/>
      <c r="O25" s="101"/>
      <c r="P25" s="101"/>
      <c r="Q25" s="102"/>
      <c r="R25" s="102"/>
      <c r="S25" s="102"/>
      <c r="T25" s="102"/>
    </row>
    <row r="26" spans="1:20" ht="14.25" customHeight="1">
      <c r="A26" s="95"/>
      <c r="B26" s="102"/>
      <c r="C26" s="105"/>
      <c r="D26" s="106"/>
      <c r="E26" s="107"/>
      <c r="F26" s="105"/>
      <c r="G26" s="101"/>
      <c r="H26" s="105"/>
      <c r="I26" s="105"/>
      <c r="J26" s="108"/>
      <c r="K26" s="108"/>
      <c r="L26" s="108"/>
      <c r="M26" s="101"/>
      <c r="N26" s="101"/>
      <c r="O26" s="101"/>
      <c r="P26" s="101"/>
      <c r="Q26" s="102"/>
      <c r="R26" s="102"/>
      <c r="S26" s="102"/>
      <c r="T26" s="102"/>
    </row>
    <row r="27" spans="1:20" ht="14.25" customHeight="1">
      <c r="A27" s="95"/>
      <c r="B27" s="102"/>
      <c r="C27" s="105"/>
      <c r="D27" s="106"/>
      <c r="E27" s="107"/>
      <c r="F27" s="105"/>
      <c r="G27" s="101"/>
      <c r="H27" s="105"/>
      <c r="I27" s="105"/>
      <c r="J27" s="108"/>
      <c r="K27" s="108"/>
      <c r="L27" s="108"/>
      <c r="M27" s="101"/>
      <c r="N27" s="101"/>
      <c r="O27" s="101"/>
      <c r="P27" s="101"/>
      <c r="Q27" s="102"/>
      <c r="R27" s="102"/>
      <c r="S27" s="102"/>
      <c r="T27" s="102"/>
    </row>
    <row r="28" spans="3:15" ht="15">
      <c r="C28" s="15"/>
      <c r="D28" s="77"/>
      <c r="E28" s="15"/>
      <c r="F28" s="15"/>
      <c r="G28" s="77"/>
      <c r="H28" s="15"/>
      <c r="I28" s="15"/>
      <c r="L28" s="15"/>
      <c r="M28" s="77"/>
      <c r="N28" s="77"/>
      <c r="O28" s="77"/>
    </row>
    <row r="29" spans="3:15" ht="15">
      <c r="C29" s="15"/>
      <c r="D29" s="77"/>
      <c r="E29" s="15"/>
      <c r="F29" s="15"/>
      <c r="G29" s="77"/>
      <c r="H29" s="15"/>
      <c r="I29" s="15"/>
      <c r="L29" s="15"/>
      <c r="M29" s="77"/>
      <c r="N29" s="77"/>
      <c r="O29" s="77"/>
    </row>
    <row r="30" spans="3:15" ht="15">
      <c r="C30" s="15"/>
      <c r="D30" s="77"/>
      <c r="E30" s="15"/>
      <c r="F30" s="15"/>
      <c r="G30" s="77"/>
      <c r="H30" s="15"/>
      <c r="I30" s="15"/>
      <c r="L30" s="15"/>
      <c r="M30" s="77"/>
      <c r="N30" s="77"/>
      <c r="O30" s="77"/>
    </row>
  </sheetData>
  <sheetProtection password="F79C" sheet="1" objects="1" scenarios="1" selectLockedCells="1"/>
  <mergeCells count="18">
    <mergeCell ref="Q2:S2"/>
    <mergeCell ref="B1:C1"/>
    <mergeCell ref="B18:G18"/>
    <mergeCell ref="G3:K3"/>
    <mergeCell ref="G2:K2"/>
    <mergeCell ref="K7:K10"/>
    <mergeCell ref="I7:I10"/>
    <mergeCell ref="J7:J10"/>
    <mergeCell ref="L7:L10"/>
    <mergeCell ref="H7:H10"/>
    <mergeCell ref="K11:K15"/>
    <mergeCell ref="H11:H15"/>
    <mergeCell ref="I11:I15"/>
    <mergeCell ref="J11:J15"/>
    <mergeCell ref="L11:L15"/>
    <mergeCell ref="Q18:S18"/>
    <mergeCell ref="B19:G19"/>
    <mergeCell ref="Q19:S19"/>
  </mergeCells>
  <conditionalFormatting sqref="D8:D16 B7:B16">
    <cfRule type="containsBlanks" priority="33" dxfId="0">
      <formula>LEN(TRIM(B7))=0</formula>
    </cfRule>
  </conditionalFormatting>
  <conditionalFormatting sqref="G7:G16">
    <cfRule type="containsBlanks" priority="31" dxfId="2">
      <formula>LEN(TRIM(G7))=0</formula>
    </cfRule>
    <cfRule type="notContainsBlanks" priority="32" dxfId="1">
      <formula>LEN(TRIM(G7))&gt;0</formula>
    </cfRule>
  </conditionalFormatting>
  <conditionalFormatting sqref="B7:B16">
    <cfRule type="cellIs" priority="28" dxfId="9" operator="greaterThanOrEqual">
      <formula>1</formula>
    </cfRule>
  </conditionalFormatting>
  <conditionalFormatting sqref="Q9:Q10 Q12:Q13 Q15:Q16 Q7">
    <cfRule type="notContainsBlanks" priority="26" dxfId="4">
      <formula>LEN(TRIM(Q7))&gt;0</formula>
    </cfRule>
    <cfRule type="containsBlanks" priority="27" dxfId="3">
      <formula>LEN(TRIM(Q7))=0</formula>
    </cfRule>
  </conditionalFormatting>
  <conditionalFormatting sqref="S7:S16">
    <cfRule type="cellIs" priority="24" dxfId="6" operator="equal">
      <formula>"NEVYHOVUJE"</formula>
    </cfRule>
    <cfRule type="cellIs" priority="25" dxfId="5" operator="equal">
      <formula>"VYHOVUJE"</formula>
    </cfRule>
  </conditionalFormatting>
  <conditionalFormatting sqref="Q8 Q11 Q14">
    <cfRule type="notContainsBlanks" priority="22" dxfId="4">
      <formula>LEN(TRIM(Q8))&gt;0</formula>
    </cfRule>
    <cfRule type="containsBlanks" priority="23" dxfId="3">
      <formula>LEN(TRIM(Q8))=0</formula>
    </cfRule>
  </conditionalFormatting>
  <conditionalFormatting sqref="B4">
    <cfRule type="containsBlanks" priority="14" dxfId="2">
      <formula>LEN(TRIM(B4))=0</formula>
    </cfRule>
    <cfRule type="notContainsBlanks" priority="15" dxfId="1">
      <formula>LEN(TRIM(B4))&gt;0</formula>
    </cfRule>
  </conditionalFormatting>
  <conditionalFormatting sqref="D7">
    <cfRule type="containsBlanks" priority="13" dxfId="0">
      <formula>LEN(TRIM(D7))=0</formula>
    </cfRule>
  </conditionalFormatting>
  <dataValidations count="2">
    <dataValidation type="list" showInputMessage="1" showErrorMessage="1" sqref="E7:E16">
      <formula1>"ks,bal,sada,"</formula1>
    </dataValidation>
    <dataValidation type="list" showInputMessage="1" showErrorMessage="1" sqref="I7 I11:I16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aYwzWe6Va/J3oXq0l/JOQmIP45k=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Pojv1Wg7J6QKIqMooibqHWqozzc=</DigestValue>
    </Reference>
  </SignedInfo>
  <SignatureValue>d4jLcJtTILzoR5Nou4syY9u1XGbVyc0NT6UABy/GFFb2LXzK2AoTRSy7HDanZEcg+QwaYP/6nUdD
um8GZQhXu2y2MmlGojjRSGOzv/PLc2P7hUo3/GI9LXa+uqtrNgMrTOkLN6++e4B7U2OpybG6setg
QtGNzPl+eOI8uxnlSAkQ7Q6IttsCtT3hiUdJRRqJJKtF/rPRg+01gOoCfvdP9H9DOibITih2fPwC
8lKao5NcxYhgb2aoyf72QMwPoDpIblX/ODq1NpJJ4iyhJf8Fniu2wB1PVxS18ndEb+kaf+9tyPup
uCU1t56BlYralAbWA/T5Go9waMf7dWXylTlPEw==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8mBGYfjZymfwx4GTh75vHx7E0Vw=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WCxYrrA2x7CftgPZPqo+hjj94/0=</DigestValue>
      </Reference>
      <Reference URI="/xl/styles.xml?ContentType=application/vnd.openxmlformats-officedocument.spreadsheetml.styles+xml">
        <DigestMethod Algorithm="http://www.w3.org/2000/09/xmldsig#sha1"/>
        <DigestValue>lMynTMw2PhkvlWjN433/dEKbmzE=</DigestValue>
      </Reference>
      <Reference URI="/xl/worksheets/sheet1.xml?ContentType=application/vnd.openxmlformats-officedocument.spreadsheetml.worksheet+xml">
        <DigestMethod Algorithm="http://www.w3.org/2000/09/xmldsig#sha1"/>
        <DigestValue>V3vQpwrFdggaaeTD233E3zw6ye0=</DigestValue>
      </Reference>
      <Reference URI="/xl/sharedStrings.xml?ContentType=application/vnd.openxmlformats-officedocument.spreadsheetml.sharedStrings+xml">
        <DigestMethod Algorithm="http://www.w3.org/2000/09/xmldsig#sha1"/>
        <DigestValue>4wOj21x71Z+Y2z5djyiEpTHQT+4=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UbJyXP+ze3vBofoQbH+6WYeAIJ0=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2016-10-26T06:25:36Z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2016-10-26T06:25:36Z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Obchod</cp:lastModifiedBy>
  <cp:lastPrinted>2015-06-17T10:31:14Z</cp:lastPrinted>
  <dcterms:created xsi:type="dcterms:W3CDTF">2014-03-05T12:43:32Z</dcterms:created>
  <dcterms:modified xsi:type="dcterms:W3CDTF">2016-10-10T15:56:09Z</dcterms:modified>
  <cp:category/>
  <cp:version/>
  <cp:contentType/>
  <cp:contentStatus/>
</cp:coreProperties>
</file>