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300" windowWidth="20736" windowHeight="11760" tabRatio="939"/>
  </bookViews>
  <sheets>
    <sheet name="ČPHP" sheetId="22" r:id="rId1"/>
  </sheets>
  <definedNames>
    <definedName name="_xlnm.Print_Area" localSheetId="0">ČPHP!$B$1:$Q$34</definedName>
  </definedNames>
  <calcPr calcId="145621"/>
</workbook>
</file>

<file path=xl/calcChain.xml><?xml version="1.0" encoding="utf-8"?>
<calcChain xmlns="http://schemas.openxmlformats.org/spreadsheetml/2006/main">
  <c r="P7" i="22" l="1"/>
  <c r="P14" i="22" l="1"/>
  <c r="Q18" i="22"/>
  <c r="P22" i="22"/>
  <c r="P25" i="22"/>
  <c r="Q26" i="22"/>
  <c r="Q17" i="22"/>
  <c r="Q25" i="22"/>
  <c r="N21" i="22"/>
  <c r="L21" i="22" s="1"/>
  <c r="N22" i="22"/>
  <c r="L22" i="22" s="1"/>
  <c r="N23" i="22"/>
  <c r="L23" i="22" s="1"/>
  <c r="N24" i="22"/>
  <c r="L24" i="22" s="1"/>
  <c r="N25" i="22"/>
  <c r="N26" i="22"/>
  <c r="L26" i="22" s="1"/>
  <c r="N27" i="22"/>
  <c r="L27" i="22" s="1"/>
  <c r="N28" i="22"/>
  <c r="Q28" i="22" s="1"/>
  <c r="N29" i="22"/>
  <c r="L29" i="22" s="1"/>
  <c r="N30" i="22"/>
  <c r="L30" i="22" s="1"/>
  <c r="N31" i="22"/>
  <c r="L31" i="22" s="1"/>
  <c r="N20" i="22"/>
  <c r="L20" i="22" s="1"/>
  <c r="N8" i="22"/>
  <c r="N9" i="22"/>
  <c r="N10" i="22"/>
  <c r="N11" i="22"/>
  <c r="N12" i="22"/>
  <c r="N13" i="22"/>
  <c r="N14" i="22"/>
  <c r="L14" i="22" s="1"/>
  <c r="N15" i="22"/>
  <c r="L15" i="22" s="1"/>
  <c r="N16" i="22"/>
  <c r="N17" i="22"/>
  <c r="L17" i="22" s="1"/>
  <c r="N7" i="22"/>
  <c r="Q31" i="22"/>
  <c r="P31" i="22"/>
  <c r="K31" i="22"/>
  <c r="K30" i="22"/>
  <c r="K29" i="22"/>
  <c r="P28" i="22"/>
  <c r="K28" i="22"/>
  <c r="P27" i="22"/>
  <c r="K27" i="22"/>
  <c r="K26" i="22"/>
  <c r="L25" i="22"/>
  <c r="K25" i="22"/>
  <c r="P24" i="22"/>
  <c r="K24" i="22"/>
  <c r="P23" i="22"/>
  <c r="K23" i="22"/>
  <c r="K22" i="22"/>
  <c r="P21" i="22"/>
  <c r="K21" i="22"/>
  <c r="Q20" i="22"/>
  <c r="P20" i="22"/>
  <c r="K20" i="22"/>
  <c r="Q19" i="22"/>
  <c r="P19" i="22"/>
  <c r="L19" i="22"/>
  <c r="K19" i="22"/>
  <c r="L18" i="22"/>
  <c r="K18" i="22"/>
  <c r="K17" i="22"/>
  <c r="Q16" i="22"/>
  <c r="P16" i="22"/>
  <c r="L16" i="22"/>
  <c r="K16" i="22"/>
  <c r="P15" i="22"/>
  <c r="K15" i="22"/>
  <c r="K14" i="22"/>
  <c r="Q24" i="22" l="1"/>
  <c r="L28" i="22"/>
  <c r="Q15" i="22"/>
  <c r="Q23" i="22"/>
  <c r="Q30" i="22"/>
  <c r="Q14" i="22"/>
  <c r="Q27" i="22"/>
  <c r="Q29" i="22"/>
  <c r="Q21" i="22"/>
  <c r="P29" i="22"/>
  <c r="P17" i="22"/>
  <c r="P18" i="22"/>
  <c r="Q22" i="22"/>
  <c r="P26" i="22"/>
  <c r="P30" i="22"/>
  <c r="Q13" i="22" l="1"/>
  <c r="Q12" i="22"/>
  <c r="Q11" i="22"/>
  <c r="Q10" i="22"/>
  <c r="Q9" i="22"/>
  <c r="Q8" i="22"/>
  <c r="Q7" i="22"/>
  <c r="K8" i="22" l="1"/>
  <c r="L8" i="22"/>
  <c r="K9" i="22"/>
  <c r="L9" i="22"/>
  <c r="K10" i="22"/>
  <c r="L10" i="22"/>
  <c r="K11" i="22"/>
  <c r="L11" i="22"/>
  <c r="K12" i="22"/>
  <c r="L12" i="22"/>
  <c r="K13" i="22"/>
  <c r="L13" i="22"/>
  <c r="L7" i="22"/>
  <c r="K7" i="22"/>
  <c r="M34" i="22" l="1"/>
  <c r="N34" i="22"/>
  <c r="P10" i="22"/>
  <c r="P11" i="22"/>
  <c r="P12" i="22"/>
  <c r="P13" i="22"/>
  <c r="P9" i="22" l="1"/>
  <c r="P8" i="22"/>
  <c r="O34" i="22" l="1"/>
</calcChain>
</file>

<file path=xl/sharedStrings.xml><?xml version="1.0" encoding="utf-8"?>
<sst xmlns="http://schemas.openxmlformats.org/spreadsheetml/2006/main" count="113" uniqueCount="69">
  <si>
    <t>Množství</t>
  </si>
  <si>
    <t>Položka</t>
  </si>
  <si>
    <t>[DOPLNÍ UCHAZEČ]</t>
  </si>
  <si>
    <t>Obchodní název + typ</t>
  </si>
  <si>
    <r>
      <rPr>
        <b/>
        <sz val="11"/>
        <color theme="1"/>
        <rFont val="Calibri"/>
        <family val="2"/>
        <charset val="238"/>
        <scheme val="minor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</si>
  <si>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</si>
  <si>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</si>
  <si>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</si>
  <si>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charset val="238"/>
        <scheme val="minor"/>
      </rPr>
      <t>(jméno, tel.)</t>
    </r>
  </si>
  <si>
    <r>
      <t xml:space="preserve">Předpokládaná cena za jednotlivé položky
v Kč BEZ DPH </t>
    </r>
    <r>
      <rPr>
        <i/>
        <sz val="11"/>
        <rFont val="Calibri"/>
        <family val="2"/>
        <charset val="238"/>
        <scheme val="minor"/>
      </rPr>
      <t>(počet MJ x předpokládaná cena)</t>
    </r>
  </si>
  <si>
    <r>
      <t xml:space="preserve">Maximální cena za jednotlivé položky 
v Kč BEZ DPH </t>
    </r>
    <r>
      <rPr>
        <i/>
        <sz val="11"/>
        <rFont val="Calibri"/>
        <family val="2"/>
        <charset val="238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</si>
  <si>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</si>
  <si>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</si>
  <si>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</si>
  <si>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</si>
  <si>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</si>
  <si>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Huml 728049293</t>
  </si>
  <si>
    <t>Univerzitní 22.Plzeň</t>
  </si>
  <si>
    <t>Mráz - 606521214</t>
  </si>
  <si>
    <t>Technická 8, Plzeň</t>
  </si>
  <si>
    <t>Univerzitní 26</t>
  </si>
  <si>
    <t>ČPHP - 024 - 2015</t>
  </si>
  <si>
    <t>Priloha_c._1_Kupni_smlouvy_technicka_specifikace_CPHP-024-2015</t>
  </si>
  <si>
    <t>samostatna faktura</t>
  </si>
  <si>
    <t>Ing. Krátký, 606367294</t>
  </si>
  <si>
    <t xml:space="preserve">Koldinsky, 
602298097 </t>
  </si>
  <si>
    <t xml:space="preserve">Název </t>
  </si>
  <si>
    <t>Měrná jednotka [MJ]</t>
  </si>
  <si>
    <t>Popis</t>
  </si>
  <si>
    <t>Fakturace</t>
  </si>
  <si>
    <t>Univerzitní 22, 
Plzeň</t>
  </si>
  <si>
    <t>ZČU v Plzni, 
Univerzitní 22</t>
  </si>
  <si>
    <t>Technická 8, 
Plzeň</t>
  </si>
  <si>
    <t xml:space="preserve">Sedláčkova 15 , 
Plzeň </t>
  </si>
  <si>
    <t>ZČU v Plzni, 
FEL</t>
  </si>
  <si>
    <t>Huml 
728049293</t>
  </si>
  <si>
    <t>Jan Pinker, 
602 389 189</t>
  </si>
  <si>
    <t>Mráz 
606521214</t>
  </si>
  <si>
    <t>Místo dodání</t>
  </si>
  <si>
    <t>PŘEDPOKLÁDANÁ CENA za měrnou jednotku (MJ) 
v Kč BEZ DPH</t>
  </si>
  <si>
    <t>V případě, že se dodavatel při předání zboží na některá uvedená tel. čísla nedovolá, bude v takovém případě volat telefon č. 377 631 307, 377 631 320.</t>
  </si>
  <si>
    <t>Požadavek Zadavatele: 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</si>
  <si>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</si>
  <si>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Sáček do vysavače Kӓrcher NT 45</t>
  </si>
  <si>
    <t>Sáček do vysavače Kӓrcher T 10/1</t>
  </si>
  <si>
    <t>Sáček do vysavače Kӓrcher T 12/1</t>
  </si>
  <si>
    <t>Sáček do vysavače Kӓrcher CV 38/2</t>
  </si>
  <si>
    <t>Sáček do vysavače Eta Neptun 2404</t>
  </si>
  <si>
    <t>Sáček do vysavače  Eta TIRO</t>
  </si>
  <si>
    <t>Sáček do vysavače  Karcher T 12/1</t>
  </si>
  <si>
    <t>Sáček do vysavače Karcher NT 351</t>
  </si>
  <si>
    <t>Sáček do vysavače Karcher T 151</t>
  </si>
  <si>
    <t>Sáček do vysavače  Eta 1404</t>
  </si>
  <si>
    <t>Sáček do vysavače Karcher Proffesional NT 45/1 Tact</t>
  </si>
  <si>
    <t>Sáček do vysavače Karcher Proffesional T 15/1</t>
  </si>
  <si>
    <t>Sáček do vysavače Nilco SE 33</t>
  </si>
  <si>
    <t>Sáček do vysavače ETA 1404</t>
  </si>
  <si>
    <t>Sáček do vysavače ETA 1451</t>
  </si>
  <si>
    <t>Sáček do vysavače Karcher T10/1</t>
  </si>
  <si>
    <t>Sáček do vysavače Karcher T12/1</t>
  </si>
  <si>
    <t>Sáček do vysavače Karcher VC6</t>
  </si>
  <si>
    <t>Sáček do vysavače Karcher T9/1</t>
  </si>
  <si>
    <t>Sáček do vysavače Karcher T7/1</t>
  </si>
  <si>
    <t>Sáček do vysavače  Karcher T/10</t>
  </si>
  <si>
    <t>Sáček do vysavače Karcher T/12</t>
  </si>
  <si>
    <t>Sáček do vysavače ETA 2404</t>
  </si>
  <si>
    <t>papírový sáček do vysavače, originál nebo plnohodnotná alternativa k originálnímu výrobku</t>
  </si>
  <si>
    <t>Sáček do vysavače Kӓrcher T 201</t>
  </si>
  <si>
    <t>sáček do vysavače originál nebo plnohodnotná alternativa k originálnímu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</si>
</sst>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7E5F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</xf>
    <xf numFmtId="164" fontId="0" fillId="0" borderId="0" xfId="0" applyNumberFormat="1" applyAlignment="1" applyProtection="1">
      <alignment horizontal="right" vertical="center" indent="1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0" borderId="2" xfId="0" applyNumberFormat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164" fontId="0" fillId="0" borderId="13" xfId="0" applyNumberFormat="1" applyFill="1" applyBorder="1" applyAlignment="1" applyProtection="1">
      <alignment horizontal="right" vertical="center" indent="1"/>
    </xf>
    <xf numFmtId="164" fontId="0" fillId="0" borderId="13" xfId="0" applyNumberFormat="1" applyBorder="1" applyAlignment="1" applyProtection="1">
      <alignment horizontal="right" vertical="center" indent="1"/>
    </xf>
    <xf numFmtId="164" fontId="0" fillId="0" borderId="7" xfId="0" applyNumberFormat="1" applyFill="1" applyBorder="1" applyAlignment="1" applyProtection="1">
      <alignment horizontal="right" vertical="center" indent="1"/>
    </xf>
    <xf numFmtId="164" fontId="0" fillId="0" borderId="7" xfId="0" applyNumberFormat="1" applyBorder="1" applyAlignment="1" applyProtection="1">
      <alignment horizontal="right" vertical="center" indent="1"/>
    </xf>
    <xf numFmtId="0" fontId="3" fillId="4" borderId="3" xfId="0" applyNumberFormat="1" applyFont="1" applyFill="1" applyBorder="1" applyAlignment="1" applyProtection="1">
      <alignment horizontal="center" vertical="center" textRotation="90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164" fontId="0" fillId="0" borderId="0" xfId="0" applyNumberFormat="1" applyProtection="1"/>
    <xf numFmtId="3" fontId="0" fillId="0" borderId="14" xfId="0" applyNumberFormat="1" applyFill="1" applyBorder="1" applyAlignment="1" applyProtection="1">
      <alignment horizontal="center" vertical="center" wrapText="1"/>
    </xf>
    <xf numFmtId="0" fontId="8" fillId="3" borderId="7" xfId="2" applyNumberFormat="1" applyFont="1" applyFill="1" applyBorder="1" applyAlignment="1" applyProtection="1">
      <alignment horizontal="left" vertical="center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3" fontId="0" fillId="0" borderId="6" xfId="0" applyNumberFormat="1" applyFill="1" applyBorder="1" applyAlignment="1" applyProtection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left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3" fontId="0" fillId="0" borderId="12" xfId="0" applyNumberFormat="1" applyFill="1" applyBorder="1" applyAlignment="1" applyProtection="1">
      <alignment horizontal="center" vertical="center" wrapText="1"/>
    </xf>
    <xf numFmtId="0" fontId="8" fillId="3" borderId="13" xfId="2" applyNumberFormat="1" applyFont="1" applyFill="1" applyBorder="1" applyAlignment="1" applyProtection="1">
      <alignment horizontal="left" vertical="center"/>
    </xf>
    <xf numFmtId="0" fontId="0" fillId="0" borderId="13" xfId="0" applyNumberForma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7" xfId="0" applyNumberForma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</xf>
    <xf numFmtId="0" fontId="8" fillId="3" borderId="7" xfId="2" applyNumberFormat="1" applyFont="1" applyFill="1" applyBorder="1" applyAlignment="1" applyProtection="1">
      <alignment horizontal="left" vertical="center" wrapText="1"/>
    </xf>
    <xf numFmtId="0" fontId="8" fillId="3" borderId="13" xfId="2" applyNumberFormat="1" applyFont="1" applyFill="1" applyBorder="1" applyAlignment="1" applyProtection="1">
      <alignment horizontal="left" vertical="center" wrapText="1"/>
    </xf>
    <xf numFmtId="0" fontId="1" fillId="4" borderId="9" xfId="0" applyNumberFormat="1" applyFont="1" applyFill="1" applyBorder="1" applyAlignment="1" applyProtection="1">
      <alignment horizontal="center" vertical="center" wrapText="1"/>
    </xf>
    <xf numFmtId="0" fontId="1" fillId="4" borderId="10" xfId="0" applyNumberFormat="1" applyFon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15" xfId="2" applyNumberFormat="1" applyFon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49" fontId="0" fillId="0" borderId="23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</cellXfs>
  <cellStyles count="4">
    <cellStyle name="Normální" xfId="0" builtinId="0"/>
    <cellStyle name="Normální 2" xfId="2"/>
    <cellStyle name="normální 3" xfId="1"/>
    <cellStyle name="Normální 3 2" xfId="3"/>
  </cellStyles>
  <dxfs count="59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7E5F5"/>
      <color rgb="FFC9F1FF"/>
      <color rgb="FFB2E5FC"/>
      <color rgb="FF91CAFD"/>
      <color rgb="FF53D2FF"/>
      <color rgb="FF99C3F5"/>
      <color rgb="FF57CFE7"/>
      <color rgb="FF1E497C"/>
      <color rgb="FFFCD9BC"/>
      <color rgb="FFF9A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172631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169045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181023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86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179116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780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179294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181021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75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1024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1025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179296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179297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6555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3223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3223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6555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3223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3222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2179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181021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179294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178414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744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1024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1024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180321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182879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172631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169045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198185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181023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2178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2178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7421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2178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3537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853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5442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5442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7420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182562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182562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1882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3464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4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3462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6723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1977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5444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6723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6723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6724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9144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1977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3462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1979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5441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3462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1883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1978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1979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1883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1977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1886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9144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1882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6723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1882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1883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3461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1976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9144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5444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3464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1979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9144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6723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5079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9144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1979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1979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3462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3462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1882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1884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5440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1975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176604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91440" cy="1828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109332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91440" cy="6691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5442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5442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8325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2882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8325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5443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10301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2519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182562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31</xdr:row>
      <xdr:rowOff>172631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91440</xdr:colOff>
      <xdr:row>35</xdr:row>
      <xdr:rowOff>182880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2178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7421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2178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56031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34017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1886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1976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54684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2514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113366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731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34017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1886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124572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8324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1088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64417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56031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34017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124572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57021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2524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56031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59295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849100"/>
          <a:ext cx="190500" cy="2514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64417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56031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34017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74022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1886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1976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57495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124572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124394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10</xdr:row>
      <xdr:rowOff>24552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174397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160395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544010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130118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8324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188323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170726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206828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206828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13062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3537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53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13062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2840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57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83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1976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2841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2841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1792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165030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61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272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8325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15945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2024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15942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20247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175741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81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171128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707791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343137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358377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168549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174301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14282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2178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34017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13062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43542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7420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5078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4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5441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5080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5078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1976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109050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1344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138505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124573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5442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2882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124395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5443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63904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2519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182562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6555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177799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91440" cy="1733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6555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6555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91440</xdr:colOff>
      <xdr:row>38</xdr:row>
      <xdr:rowOff>1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91440</xdr:colOff>
      <xdr:row>39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91440</xdr:colOff>
      <xdr:row>40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91440</xdr:colOff>
      <xdr:row>41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91440</xdr:colOff>
      <xdr:row>42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91440</xdr:colOff>
      <xdr:row>43</xdr:row>
      <xdr:rowOff>6555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91440</xdr:colOff>
      <xdr:row>43</xdr:row>
      <xdr:rowOff>182879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91440</xdr:colOff>
      <xdr:row>45</xdr:row>
      <xdr:rowOff>1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91440</xdr:colOff>
      <xdr:row>47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91440</xdr:colOff>
      <xdr:row>48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91440</xdr:colOff>
      <xdr:row>50</xdr:row>
      <xdr:rowOff>2149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50</xdr:row>
      <xdr:rowOff>182879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91440</xdr:colOff>
      <xdr:row>53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91440</xdr:colOff>
      <xdr:row>55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91440</xdr:colOff>
      <xdr:row>59</xdr:row>
      <xdr:rowOff>1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91440</xdr:colOff>
      <xdr:row>59</xdr:row>
      <xdr:rowOff>1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91440</xdr:colOff>
      <xdr:row>60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91440</xdr:colOff>
      <xdr:row>61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91440</xdr:colOff>
      <xdr:row>62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91440</xdr:colOff>
      <xdr:row>66</xdr:row>
      <xdr:rowOff>1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91440</xdr:colOff>
      <xdr:row>66</xdr:row>
      <xdr:rowOff>1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91440</xdr:colOff>
      <xdr:row>67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91440</xdr:colOff>
      <xdr:row>69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91440</xdr:colOff>
      <xdr:row>70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91440</xdr:colOff>
      <xdr:row>71</xdr:row>
      <xdr:rowOff>2149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91440</xdr:colOff>
      <xdr:row>71</xdr:row>
      <xdr:rowOff>182879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91440</xdr:colOff>
      <xdr:row>73</xdr:row>
      <xdr:rowOff>1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20957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91440" cy="5619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6554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6555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2149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53343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13333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1981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1881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1982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2838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5079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1978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3463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182879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1883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3465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1886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3462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1975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1981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1882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1977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3464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1883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6722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1885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53342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2362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24991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6601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13333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1981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36197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1886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1976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5444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1981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53343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13333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36197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53338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53343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53337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53343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13333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53339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5440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3461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1981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1881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1982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2838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5079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1978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3463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182879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1883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3465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1886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3462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1975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1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1981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1882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1977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3464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1883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6722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1885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53340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36197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53341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22862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160022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144781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152401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87985"/>
          <a:ext cx="190500" cy="1733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63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6724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6722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2175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6722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5079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6722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3463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225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591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6723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1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3464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6723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3461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6723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2376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2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6723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6723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3464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3349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3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7007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3462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3462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6723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6724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182879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64</xdr:row>
      <xdr:rowOff>182879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3464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6723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2176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1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6722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169767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6715"/>
          <a:ext cx="190500" cy="16214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168986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347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167638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121917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160019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167641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99058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5078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7621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13333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22858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1977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2174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1979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2173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3464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2149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2176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1882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1981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6723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1982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1883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2838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2176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3464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1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3463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2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182879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1883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3465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1886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3462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1975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2176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2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2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2838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1981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1882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1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1977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3464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1883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2174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2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106681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138505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36198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3462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1978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53342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22858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1884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5057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09166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195943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0066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195943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224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3278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80032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7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1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79294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818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91440" cy="182880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6828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6828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3562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1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91440</xdr:colOff>
      <xdr:row>4</xdr:row>
      <xdr:rowOff>11430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3</xdr:row>
      <xdr:rowOff>11430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3</xdr:row>
      <xdr:rowOff>11430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1348740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0820" y="716280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7618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304800"/>
          <a:ext cx="190500" cy="2457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77192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24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76200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138505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407494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403908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139336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51228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896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179116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11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179294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181021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153423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153424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180321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154549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158955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154576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155623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155623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154549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154549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155622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166239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135752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139334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133572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133572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129987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097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178413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84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2177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180319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180318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153423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153423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180320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407494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403908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198185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139336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135751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135751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135751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148614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135751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3537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64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157842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157842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159820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160726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160726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154282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155864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152404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155862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159123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154285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154377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157844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154284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159123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159123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159124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154284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157840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152402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154377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154284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152403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155862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154379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152403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157841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152402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155862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154283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154378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152403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154379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152402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154283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154377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154286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154284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154282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159123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152402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165124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143099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41571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91440" cy="176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157842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157842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160724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2881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160724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157843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162702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200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160682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160726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33</xdr:row>
      <xdr:rowOff>407494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91440</xdr:colOff>
      <xdr:row>35</xdr:row>
      <xdr:rowOff>182880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135751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148614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135751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38</xdr:row>
      <xdr:rowOff>133573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181759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157844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159124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154286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26107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2468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157844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159124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154286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62112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144187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185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180623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157844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181759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182751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181759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2143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979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180623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181759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180702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157844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159124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154286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347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218565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54251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1962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62112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415114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206828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206828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154255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2052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3537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64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165462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159124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155240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3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55580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165029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502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160724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168344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168343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220421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217715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35</xdr:row>
      <xdr:rowOff>217979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190500</xdr:rowOff>
    </xdr:from>
    <xdr:to>
      <xdr:col>17</xdr:col>
      <xdr:colOff>215265</xdr:colOff>
      <xdr:row>35</xdr:row>
      <xdr:rowOff>44726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99475" y="8334375"/>
          <a:ext cx="190500" cy="19611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68068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143371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133573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133574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165462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3537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159820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157478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152404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157840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157841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157480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157478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157479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40</xdr:row>
      <xdr:rowOff>12120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174697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138505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157842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2880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2881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157843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1488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160682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160726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158955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177799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77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180975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09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166239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129540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158954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158955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154549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152401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36</xdr:row>
      <xdr:rowOff>182879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179073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165733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179072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165733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154286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154282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179073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165733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3808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179073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3807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179073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165733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3809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165124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179070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82364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154380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154576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09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155863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159124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166407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99060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169767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976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155864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98949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99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72388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82363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89982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72391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126662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160021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154285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165733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175258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154577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154575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154283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182879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154377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154576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159123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154379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152402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161858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267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11431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129540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152401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138505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155862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154575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154378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152403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144442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154284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5057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195943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195943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36</xdr:row>
      <xdr:rowOff>0</xdr:rowOff>
    </xdr:from>
    <xdr:ext cx="190500" cy="195943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7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1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79294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818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91440" cy="182880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567146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6828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6828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3562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1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1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5057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195943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381001</xdr:colOff>
      <xdr:row>36</xdr:row>
      <xdr:rowOff>0</xdr:rowOff>
    </xdr:from>
    <xdr:ext cx="190500" cy="195943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5057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195943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195943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36</xdr:row>
      <xdr:rowOff>0</xdr:rowOff>
    </xdr:from>
    <xdr:ext cx="190500" cy="195943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95943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182880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179294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147181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180656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23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143597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147179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141417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141417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141914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337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182880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179294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7685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147181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143596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143596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143596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156459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143596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33</xdr:row>
      <xdr:rowOff>182880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143596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156459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143596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91440</xdr:colOff>
      <xdr:row>39</xdr:row>
      <xdr:rowOff>141418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195543</xdr:colOff>
      <xdr:row>41</xdr:row>
      <xdr:rowOff>83613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5543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182015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81757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44873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182015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16328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16328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162100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175483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83613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41</xdr:row>
      <xdr:rowOff>80908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3290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36</xdr:row>
      <xdr:rowOff>4930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42</xdr:row>
      <xdr:rowOff>128021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151216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141418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141419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13</xdr:col>
      <xdr:colOff>918881</xdr:colOff>
      <xdr:row>35</xdr:row>
      <xdr:rowOff>168088</xdr:rowOff>
    </xdr:from>
    <xdr:ext cx="190500" cy="185058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64131" y="11293288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9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7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1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79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79294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818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8643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5058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91440" cy="182880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97921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5058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91440" cy="182880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567146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6828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6828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203562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396242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92678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0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36</xdr:row>
      <xdr:rowOff>0</xdr:rowOff>
    </xdr:from>
    <xdr:ext cx="190500" cy="182881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91440</xdr:colOff>
      <xdr:row>4</xdr:row>
      <xdr:rowOff>11430</xdr:rowOff>
    </xdr:to>
    <xdr:pic>
      <xdr:nvPicPr>
        <xdr:cNvPr id="52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52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3</xdr:row>
      <xdr:rowOff>11430</xdr:rowOff>
    </xdr:to>
    <xdr:pic>
      <xdr:nvPicPr>
        <xdr:cNvPr id="52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3</xdr:row>
      <xdr:rowOff>11430</xdr:rowOff>
    </xdr:to>
    <xdr:pic>
      <xdr:nvPicPr>
        <xdr:cNvPr id="52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91440</xdr:colOff>
      <xdr:row>2</xdr:row>
      <xdr:rowOff>129540</xdr:rowOff>
    </xdr:to>
    <xdr:pic>
      <xdr:nvPicPr>
        <xdr:cNvPr id="52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7618</xdr:rowOff>
    </xdr:to>
    <xdr:pic>
      <xdr:nvPicPr>
        <xdr:cNvPr id="5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304800"/>
          <a:ext cx="190500" cy="2457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9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29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2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2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3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3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77192</xdr:rowOff>
    </xdr:to>
    <xdr:pic>
      <xdr:nvPicPr>
        <xdr:cNvPr id="53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285875"/>
          <a:ext cx="190500" cy="2486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0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3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77667</xdr:rowOff>
    </xdr:to>
    <xdr:pic>
      <xdr:nvPicPr>
        <xdr:cNvPr id="53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285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76200</xdr:rowOff>
    </xdr:to>
    <xdr:pic>
      <xdr:nvPicPr>
        <xdr:cNvPr id="5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129540</xdr:rowOff>
    </xdr:to>
    <xdr:pic>
      <xdr:nvPicPr>
        <xdr:cNvPr id="53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19050</xdr:rowOff>
    </xdr:to>
    <xdr:pic>
      <xdr:nvPicPr>
        <xdr:cNvPr id="53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138505</xdr:rowOff>
    </xdr:to>
    <xdr:pic>
      <xdr:nvPicPr>
        <xdr:cNvPr id="53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5350" y="10382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179294</xdr:rowOff>
    </xdr:to>
    <xdr:pic>
      <xdr:nvPicPr>
        <xdr:cNvPr id="53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182879</xdr:rowOff>
    </xdr:to>
    <xdr:pic>
      <xdr:nvPicPr>
        <xdr:cNvPr id="53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3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3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3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91440</xdr:colOff>
      <xdr:row>13</xdr:row>
      <xdr:rowOff>182880</xdr:rowOff>
    </xdr:to>
    <xdr:pic>
      <xdr:nvPicPr>
        <xdr:cNvPr id="53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3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3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3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3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3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3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3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3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3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3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3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40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0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1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1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4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3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4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4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182880</xdr:rowOff>
    </xdr:to>
    <xdr:pic>
      <xdr:nvPicPr>
        <xdr:cNvPr id="54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24552</xdr:rowOff>
    </xdr:to>
    <xdr:pic>
      <xdr:nvPicPr>
        <xdr:cNvPr id="54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1042</xdr:rowOff>
    </xdr:to>
    <xdr:pic>
      <xdr:nvPicPr>
        <xdr:cNvPr id="54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169920</xdr:rowOff>
    </xdr:to>
    <xdr:pic>
      <xdr:nvPicPr>
        <xdr:cNvPr id="54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5443</xdr:rowOff>
    </xdr:to>
    <xdr:pic>
      <xdr:nvPicPr>
        <xdr:cNvPr id="5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2386</xdr:rowOff>
    </xdr:to>
    <xdr:pic>
      <xdr:nvPicPr>
        <xdr:cNvPr id="54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6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10883</xdr:rowOff>
    </xdr:to>
    <xdr:pic>
      <xdr:nvPicPr>
        <xdr:cNvPr id="54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6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6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179294</xdr:rowOff>
    </xdr:to>
    <xdr:pic>
      <xdr:nvPicPr>
        <xdr:cNvPr id="56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182879</xdr:rowOff>
    </xdr:to>
    <xdr:pic>
      <xdr:nvPicPr>
        <xdr:cNvPr id="56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6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6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6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6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7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7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17</xdr:row>
      <xdr:rowOff>182880</xdr:rowOff>
    </xdr:to>
    <xdr:pic>
      <xdr:nvPicPr>
        <xdr:cNvPr id="57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3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3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3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5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6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7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7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7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182880</xdr:rowOff>
    </xdr:to>
    <xdr:pic>
      <xdr:nvPicPr>
        <xdr:cNvPr id="58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8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168015</xdr:rowOff>
    </xdr:to>
    <xdr:pic>
      <xdr:nvPicPr>
        <xdr:cNvPr id="58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8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8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195943</xdr:rowOff>
    </xdr:to>
    <xdr:pic>
      <xdr:nvPicPr>
        <xdr:cNvPr id="58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371153</xdr:rowOff>
    </xdr:to>
    <xdr:pic>
      <xdr:nvPicPr>
        <xdr:cNvPr id="58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8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8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179294</xdr:rowOff>
    </xdr:to>
    <xdr:pic>
      <xdr:nvPicPr>
        <xdr:cNvPr id="58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182879</xdr:rowOff>
    </xdr:to>
    <xdr:pic>
      <xdr:nvPicPr>
        <xdr:cNvPr id="58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8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8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8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91440</xdr:colOff>
      <xdr:row>19</xdr:row>
      <xdr:rowOff>182880</xdr:rowOff>
    </xdr:to>
    <xdr:pic>
      <xdr:nvPicPr>
        <xdr:cNvPr id="5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87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87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8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8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8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89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89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9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9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9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2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9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9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9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9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182880</xdr:rowOff>
    </xdr:to>
    <xdr:pic>
      <xdr:nvPicPr>
        <xdr:cNvPr id="59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34077</xdr:rowOff>
    </xdr:to>
    <xdr:pic>
      <xdr:nvPicPr>
        <xdr:cNvPr id="59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7960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1042</xdr:rowOff>
    </xdr:to>
    <xdr:pic>
      <xdr:nvPicPr>
        <xdr:cNvPr id="59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169920</xdr:rowOff>
    </xdr:to>
    <xdr:pic>
      <xdr:nvPicPr>
        <xdr:cNvPr id="59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9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9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5443</xdr:rowOff>
    </xdr:to>
    <xdr:pic>
      <xdr:nvPicPr>
        <xdr:cNvPr id="5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2386</xdr:rowOff>
    </xdr:to>
    <xdr:pic>
      <xdr:nvPicPr>
        <xdr:cNvPr id="59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6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180653</xdr:rowOff>
    </xdr:to>
    <xdr:pic>
      <xdr:nvPicPr>
        <xdr:cNvPr id="59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179294</xdr:rowOff>
    </xdr:to>
    <xdr:pic>
      <xdr:nvPicPr>
        <xdr:cNvPr id="59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182879</xdr:rowOff>
    </xdr:to>
    <xdr:pic>
      <xdr:nvPicPr>
        <xdr:cNvPr id="59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59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60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60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182880</xdr:rowOff>
    </xdr:to>
    <xdr:pic>
      <xdr:nvPicPr>
        <xdr:cNvPr id="60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0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0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7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7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0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0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0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0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1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1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1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1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1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61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183922</xdr:rowOff>
    </xdr:to>
    <xdr:pic>
      <xdr:nvPicPr>
        <xdr:cNvPr id="6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49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169920</xdr:rowOff>
    </xdr:to>
    <xdr:pic>
      <xdr:nvPicPr>
        <xdr:cNvPr id="6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509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61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61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5443</xdr:rowOff>
    </xdr:to>
    <xdr:pic>
      <xdr:nvPicPr>
        <xdr:cNvPr id="61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185266</xdr:rowOff>
    </xdr:to>
    <xdr:pic>
      <xdr:nvPicPr>
        <xdr:cNvPr id="6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5662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180653</xdr:rowOff>
    </xdr:to>
    <xdr:pic>
      <xdr:nvPicPr>
        <xdr:cNvPr id="6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70550" y="3295650"/>
          <a:ext cx="190500" cy="371153"/>
        </a:xfrm>
        <a:prstGeom prst="rect">
          <a:avLst/>
        </a:prstGeom>
        <a:noFill/>
      </xdr:spPr>
    </xdr:pic>
    <xdr:clientData/>
  </xdr:twoCellAnchor>
  <xdr:oneCellAnchor>
    <xdr:from>
      <xdr:col>16</xdr:col>
      <xdr:colOff>1348740</xdr:colOff>
      <xdr:row>1</xdr:row>
      <xdr:rowOff>0</xdr:rowOff>
    </xdr:from>
    <xdr:ext cx="190500" cy="243840"/>
    <xdr:pic>
      <xdr:nvPicPr>
        <xdr:cNvPr id="61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0820" y="716280"/>
          <a:ext cx="190500" cy="24384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7"/>
  <sheetViews>
    <sheetView showGridLines="0" tabSelected="1" zoomScale="80" zoomScaleNormal="80" workbookViewId="0">
      <selection activeCell="O30" sqref="O30"/>
    </sheetView>
  </sheetViews>
  <sheetFormatPr defaultColWidth="8.88671875" defaultRowHeight="14.4" x14ac:dyDescent="0.3"/>
  <cols>
    <col min="1" max="1" width="1.44140625" style="1" customWidth="1"/>
    <col min="2" max="2" width="5.6640625" style="1" customWidth="1"/>
    <col min="3" max="3" width="37.88671875" style="2" customWidth="1"/>
    <col min="4" max="4" width="9.6640625" style="34" customWidth="1"/>
    <col min="5" max="5" width="9" style="35" customWidth="1"/>
    <col min="6" max="6" width="42.6640625" style="2" customWidth="1"/>
    <col min="7" max="7" width="36.88671875" style="2" hidden="1" customWidth="1"/>
    <col min="8" max="8" width="13.6640625" style="2" customWidth="1"/>
    <col min="9" max="9" width="16.33203125" style="1" customWidth="1"/>
    <col min="10" max="10" width="16.6640625" style="2" customWidth="1"/>
    <col min="11" max="12" width="22.109375" style="2" hidden="1" customWidth="1"/>
    <col min="13" max="13" width="19.88671875" style="2" customWidth="1"/>
    <col min="14" max="14" width="20.88671875" style="1" customWidth="1"/>
    <col min="15" max="15" width="18" style="1" customWidth="1"/>
    <col min="16" max="16" width="21" style="1" customWidth="1"/>
    <col min="17" max="17" width="17.109375" style="1" customWidth="1"/>
    <col min="18" max="18" width="9.109375" style="1" customWidth="1"/>
    <col min="19" max="21" width="8.88671875" style="1"/>
    <col min="22" max="22" width="22.33203125" style="1" customWidth="1"/>
    <col min="23" max="23" width="15.88671875" style="1" customWidth="1"/>
    <col min="24" max="16384" width="8.88671875" style="1"/>
  </cols>
  <sheetData>
    <row r="1" spans="1:23" ht="24.6" customHeight="1" x14ac:dyDescent="0.3">
      <c r="B1" s="89" t="s">
        <v>21</v>
      </c>
      <c r="C1" s="90"/>
      <c r="N1" s="88" t="s">
        <v>22</v>
      </c>
      <c r="O1" s="88"/>
      <c r="P1" s="88"/>
      <c r="Q1" s="88"/>
      <c r="R1" s="33"/>
      <c r="S1" s="33"/>
    </row>
    <row r="2" spans="1:23" ht="18.75" customHeight="1" x14ac:dyDescent="0.3">
      <c r="C2" s="19"/>
      <c r="D2" s="17"/>
      <c r="E2" s="18"/>
      <c r="F2" s="19"/>
      <c r="H2" s="1"/>
      <c r="N2" s="2"/>
      <c r="O2" s="36"/>
      <c r="P2" s="36"/>
    </row>
    <row r="3" spans="1:23" ht="13.5" customHeight="1" x14ac:dyDescent="0.3">
      <c r="B3" s="82" t="s">
        <v>41</v>
      </c>
      <c r="C3" s="83"/>
      <c r="D3" s="84" t="s">
        <v>2</v>
      </c>
      <c r="E3" s="85"/>
      <c r="F3" s="86" t="s">
        <v>42</v>
      </c>
      <c r="G3" s="87"/>
      <c r="H3" s="87"/>
      <c r="I3" s="87"/>
      <c r="J3" s="87"/>
      <c r="K3" s="87"/>
      <c r="L3" s="87"/>
      <c r="M3" s="87"/>
      <c r="N3" s="87"/>
      <c r="O3" s="87"/>
      <c r="P3" s="36"/>
    </row>
    <row r="4" spans="1:23" ht="13.5" customHeight="1" thickBot="1" x14ac:dyDescent="0.35">
      <c r="C4" s="19"/>
      <c r="D4" s="17"/>
      <c r="E4" s="18"/>
      <c r="F4" s="37"/>
      <c r="G4" s="38"/>
      <c r="H4" s="36"/>
      <c r="I4" s="36"/>
      <c r="J4" s="36"/>
      <c r="N4" s="2"/>
      <c r="O4" s="36"/>
      <c r="P4" s="36"/>
    </row>
    <row r="5" spans="1:23" ht="13.5" customHeight="1" thickBot="1" x14ac:dyDescent="0.35">
      <c r="G5" s="3" t="s">
        <v>2</v>
      </c>
      <c r="K5" s="5"/>
      <c r="L5" s="5"/>
      <c r="M5" s="4"/>
      <c r="O5" s="3" t="s">
        <v>2</v>
      </c>
    </row>
    <row r="6" spans="1:23" s="20" customFormat="1" ht="58.8" thickTop="1" thickBot="1" x14ac:dyDescent="0.35">
      <c r="B6" s="25" t="s">
        <v>1</v>
      </c>
      <c r="C6" s="26" t="s">
        <v>26</v>
      </c>
      <c r="D6" s="26" t="s">
        <v>0</v>
      </c>
      <c r="E6" s="26" t="s">
        <v>27</v>
      </c>
      <c r="F6" s="26" t="s">
        <v>28</v>
      </c>
      <c r="G6" s="15" t="s">
        <v>3</v>
      </c>
      <c r="H6" s="26" t="s">
        <v>29</v>
      </c>
      <c r="I6" s="30" t="s">
        <v>8</v>
      </c>
      <c r="J6" s="26" t="s">
        <v>38</v>
      </c>
      <c r="K6" s="26" t="s">
        <v>9</v>
      </c>
      <c r="L6" s="26" t="s">
        <v>10</v>
      </c>
      <c r="M6" s="26" t="s">
        <v>39</v>
      </c>
      <c r="N6" s="26" t="s">
        <v>11</v>
      </c>
      <c r="O6" s="16" t="s">
        <v>12</v>
      </c>
      <c r="P6" s="30" t="s">
        <v>13</v>
      </c>
      <c r="Q6" s="31" t="s">
        <v>14</v>
      </c>
    </row>
    <row r="7" spans="1:23" ht="15" thickTop="1" x14ac:dyDescent="0.3">
      <c r="A7" s="39"/>
      <c r="B7" s="40">
        <v>1</v>
      </c>
      <c r="C7" s="41" t="s">
        <v>43</v>
      </c>
      <c r="D7" s="63">
        <v>10</v>
      </c>
      <c r="E7" s="42" t="s">
        <v>15</v>
      </c>
      <c r="F7" s="79" t="s">
        <v>66</v>
      </c>
      <c r="G7" s="43"/>
      <c r="H7" s="76" t="s">
        <v>23</v>
      </c>
      <c r="I7" s="76" t="s">
        <v>35</v>
      </c>
      <c r="J7" s="76" t="s">
        <v>30</v>
      </c>
      <c r="K7" s="23">
        <f t="shared" ref="K7:K31" si="0">D7*M7</f>
        <v>1160</v>
      </c>
      <c r="L7" s="23">
        <f t="shared" ref="L7:L31" si="1">D7*N7</f>
        <v>1276</v>
      </c>
      <c r="M7" s="23">
        <v>116</v>
      </c>
      <c r="N7" s="23">
        <f>M7*1.1</f>
        <v>127.60000000000001</v>
      </c>
      <c r="O7" s="60">
        <v>116</v>
      </c>
      <c r="P7" s="24">
        <f t="shared" ref="P7:P31" si="2">D7*O7</f>
        <v>1160</v>
      </c>
      <c r="Q7" s="27" t="str">
        <f>IF(ISNUMBER(O7), IF(O7&gt;N7,"NEVYHOVUJE","VYHOVUJE")," ")</f>
        <v>VYHOVUJE</v>
      </c>
      <c r="R7" s="44"/>
      <c r="V7" s="39"/>
      <c r="W7" s="39"/>
    </row>
    <row r="8" spans="1:23" x14ac:dyDescent="0.3">
      <c r="B8" s="45">
        <v>2</v>
      </c>
      <c r="C8" s="46" t="s">
        <v>44</v>
      </c>
      <c r="D8" s="64">
        <v>15</v>
      </c>
      <c r="E8" s="47" t="s">
        <v>15</v>
      </c>
      <c r="F8" s="80"/>
      <c r="G8" s="48"/>
      <c r="H8" s="77"/>
      <c r="I8" s="77" t="s">
        <v>16</v>
      </c>
      <c r="J8" s="77" t="s">
        <v>17</v>
      </c>
      <c r="K8" s="6">
        <f t="shared" si="0"/>
        <v>750</v>
      </c>
      <c r="L8" s="6">
        <f t="shared" si="1"/>
        <v>825.00000000000011</v>
      </c>
      <c r="M8" s="6">
        <v>50</v>
      </c>
      <c r="N8" s="6">
        <f t="shared" ref="N8:N17" si="3">M8*1.1</f>
        <v>55.000000000000007</v>
      </c>
      <c r="O8" s="61">
        <v>50</v>
      </c>
      <c r="P8" s="7">
        <f t="shared" si="2"/>
        <v>750</v>
      </c>
      <c r="Q8" s="28" t="str">
        <f t="shared" ref="Q8:Q13" si="4">IF(ISNUMBER(O8), IF(O8&gt;N8,"NEVYHOVUJE","VYHOVUJE")," ")</f>
        <v>VYHOVUJE</v>
      </c>
      <c r="R8" s="44"/>
      <c r="V8" s="39"/>
      <c r="W8" s="39"/>
    </row>
    <row r="9" spans="1:23" x14ac:dyDescent="0.3">
      <c r="B9" s="45">
        <v>3</v>
      </c>
      <c r="C9" s="46" t="s">
        <v>67</v>
      </c>
      <c r="D9" s="64">
        <v>10</v>
      </c>
      <c r="E9" s="47" t="s">
        <v>15</v>
      </c>
      <c r="F9" s="80"/>
      <c r="G9" s="48"/>
      <c r="H9" s="77"/>
      <c r="I9" s="77" t="s">
        <v>16</v>
      </c>
      <c r="J9" s="77" t="s">
        <v>17</v>
      </c>
      <c r="K9" s="6">
        <f t="shared" si="0"/>
        <v>550</v>
      </c>
      <c r="L9" s="6">
        <f t="shared" si="1"/>
        <v>605.00000000000011</v>
      </c>
      <c r="M9" s="6">
        <v>55</v>
      </c>
      <c r="N9" s="6">
        <f t="shared" si="3"/>
        <v>60.500000000000007</v>
      </c>
      <c r="O9" s="61">
        <v>55</v>
      </c>
      <c r="P9" s="7">
        <f t="shared" si="2"/>
        <v>550</v>
      </c>
      <c r="Q9" s="28" t="str">
        <f t="shared" si="4"/>
        <v>VYHOVUJE</v>
      </c>
      <c r="R9" s="44"/>
      <c r="V9" s="39"/>
      <c r="W9" s="39"/>
    </row>
    <row r="10" spans="1:23" x14ac:dyDescent="0.3">
      <c r="B10" s="45">
        <v>4</v>
      </c>
      <c r="C10" s="46" t="s">
        <v>45</v>
      </c>
      <c r="D10" s="64">
        <v>10</v>
      </c>
      <c r="E10" s="47" t="s">
        <v>15</v>
      </c>
      <c r="F10" s="80"/>
      <c r="G10" s="48"/>
      <c r="H10" s="77"/>
      <c r="I10" s="77" t="s">
        <v>16</v>
      </c>
      <c r="J10" s="77" t="s">
        <v>17</v>
      </c>
      <c r="K10" s="6">
        <f t="shared" si="0"/>
        <v>730</v>
      </c>
      <c r="L10" s="6">
        <f t="shared" si="1"/>
        <v>803.00000000000011</v>
      </c>
      <c r="M10" s="6">
        <v>73</v>
      </c>
      <c r="N10" s="6">
        <f t="shared" si="3"/>
        <v>80.300000000000011</v>
      </c>
      <c r="O10" s="61">
        <v>60</v>
      </c>
      <c r="P10" s="7">
        <f t="shared" si="2"/>
        <v>600</v>
      </c>
      <c r="Q10" s="28" t="str">
        <f t="shared" si="4"/>
        <v>VYHOVUJE</v>
      </c>
      <c r="R10" s="44"/>
      <c r="V10" s="39"/>
      <c r="W10" s="39"/>
    </row>
    <row r="11" spans="1:23" x14ac:dyDescent="0.3">
      <c r="B11" s="45">
        <v>5</v>
      </c>
      <c r="C11" s="46" t="s">
        <v>46</v>
      </c>
      <c r="D11" s="64">
        <v>10</v>
      </c>
      <c r="E11" s="47" t="s">
        <v>15</v>
      </c>
      <c r="F11" s="80"/>
      <c r="G11" s="48"/>
      <c r="H11" s="77"/>
      <c r="I11" s="77" t="s">
        <v>16</v>
      </c>
      <c r="J11" s="77" t="s">
        <v>17</v>
      </c>
      <c r="K11" s="6">
        <f t="shared" si="0"/>
        <v>500</v>
      </c>
      <c r="L11" s="6">
        <f t="shared" si="1"/>
        <v>550.00000000000011</v>
      </c>
      <c r="M11" s="6">
        <v>50</v>
      </c>
      <c r="N11" s="6">
        <f t="shared" si="3"/>
        <v>55.000000000000007</v>
      </c>
      <c r="O11" s="61">
        <v>50</v>
      </c>
      <c r="P11" s="7">
        <f t="shared" si="2"/>
        <v>500</v>
      </c>
      <c r="Q11" s="28" t="str">
        <f t="shared" si="4"/>
        <v>VYHOVUJE</v>
      </c>
      <c r="R11" s="44"/>
      <c r="V11" s="39"/>
      <c r="W11" s="39"/>
    </row>
    <row r="12" spans="1:23" x14ac:dyDescent="0.3">
      <c r="B12" s="45">
        <v>6</v>
      </c>
      <c r="C12" s="46" t="s">
        <v>47</v>
      </c>
      <c r="D12" s="64">
        <v>15</v>
      </c>
      <c r="E12" s="47" t="s">
        <v>15</v>
      </c>
      <c r="F12" s="80"/>
      <c r="G12" s="48"/>
      <c r="H12" s="77"/>
      <c r="I12" s="77" t="s">
        <v>16</v>
      </c>
      <c r="J12" s="77" t="s">
        <v>17</v>
      </c>
      <c r="K12" s="6">
        <f t="shared" si="0"/>
        <v>675</v>
      </c>
      <c r="L12" s="6">
        <f t="shared" si="1"/>
        <v>742.50000000000011</v>
      </c>
      <c r="M12" s="6">
        <v>45</v>
      </c>
      <c r="N12" s="6">
        <f t="shared" si="3"/>
        <v>49.500000000000007</v>
      </c>
      <c r="O12" s="61">
        <v>45</v>
      </c>
      <c r="P12" s="7">
        <f t="shared" si="2"/>
        <v>675</v>
      </c>
      <c r="Q12" s="28" t="str">
        <f t="shared" si="4"/>
        <v>VYHOVUJE</v>
      </c>
      <c r="R12" s="44"/>
      <c r="V12" s="39"/>
      <c r="W12" s="39"/>
    </row>
    <row r="13" spans="1:23" ht="15" thickBot="1" x14ac:dyDescent="0.35">
      <c r="B13" s="49">
        <v>7</v>
      </c>
      <c r="C13" s="50" t="s">
        <v>48</v>
      </c>
      <c r="D13" s="65">
        <v>15</v>
      </c>
      <c r="E13" s="51" t="s">
        <v>15</v>
      </c>
      <c r="F13" s="81"/>
      <c r="G13" s="52"/>
      <c r="H13" s="78"/>
      <c r="I13" s="78" t="s">
        <v>16</v>
      </c>
      <c r="J13" s="78" t="s">
        <v>17</v>
      </c>
      <c r="K13" s="21">
        <f t="shared" si="0"/>
        <v>525</v>
      </c>
      <c r="L13" s="21">
        <f t="shared" si="1"/>
        <v>577.5</v>
      </c>
      <c r="M13" s="21">
        <v>35</v>
      </c>
      <c r="N13" s="21">
        <f t="shared" si="3"/>
        <v>38.5</v>
      </c>
      <c r="O13" s="62">
        <v>35</v>
      </c>
      <c r="P13" s="22">
        <f t="shared" si="2"/>
        <v>525</v>
      </c>
      <c r="Q13" s="29" t="str">
        <f t="shared" si="4"/>
        <v>VYHOVUJE</v>
      </c>
      <c r="R13" s="44"/>
      <c r="V13" s="39"/>
      <c r="W13" s="39"/>
    </row>
    <row r="14" spans="1:23" ht="15" thickTop="1" x14ac:dyDescent="0.3">
      <c r="A14" s="39"/>
      <c r="B14" s="40">
        <v>8</v>
      </c>
      <c r="C14" s="41" t="s">
        <v>49</v>
      </c>
      <c r="D14" s="63">
        <v>20</v>
      </c>
      <c r="E14" s="42" t="s">
        <v>15</v>
      </c>
      <c r="F14" s="79" t="s">
        <v>66</v>
      </c>
      <c r="G14" s="43"/>
      <c r="H14" s="76" t="s">
        <v>23</v>
      </c>
      <c r="I14" s="76" t="s">
        <v>36</v>
      </c>
      <c r="J14" s="76" t="s">
        <v>31</v>
      </c>
      <c r="K14" s="23">
        <f t="shared" si="0"/>
        <v>1000</v>
      </c>
      <c r="L14" s="23">
        <f t="shared" si="1"/>
        <v>1100.0000000000002</v>
      </c>
      <c r="M14" s="23">
        <v>50</v>
      </c>
      <c r="N14" s="23">
        <f t="shared" si="3"/>
        <v>55.000000000000007</v>
      </c>
      <c r="O14" s="61">
        <v>50</v>
      </c>
      <c r="P14" s="24">
        <f t="shared" si="2"/>
        <v>1000</v>
      </c>
      <c r="Q14" s="27" t="str">
        <f>IF(ISNUMBER(O14), IF(O14&gt;N14,"NEVYHOVUJE","VYHOVUJE")," ")</f>
        <v>VYHOVUJE</v>
      </c>
      <c r="R14" s="44"/>
      <c r="V14" s="39"/>
      <c r="W14" s="39"/>
    </row>
    <row r="15" spans="1:23" x14ac:dyDescent="0.3">
      <c r="B15" s="45">
        <v>9</v>
      </c>
      <c r="C15" s="46" t="s">
        <v>50</v>
      </c>
      <c r="D15" s="64">
        <v>20</v>
      </c>
      <c r="E15" s="47" t="s">
        <v>15</v>
      </c>
      <c r="F15" s="80"/>
      <c r="G15" s="48"/>
      <c r="H15" s="77"/>
      <c r="I15" s="77"/>
      <c r="J15" s="77"/>
      <c r="K15" s="6">
        <f t="shared" si="0"/>
        <v>1400</v>
      </c>
      <c r="L15" s="6">
        <f t="shared" si="1"/>
        <v>1540</v>
      </c>
      <c r="M15" s="6">
        <v>70</v>
      </c>
      <c r="N15" s="6">
        <f t="shared" si="3"/>
        <v>77</v>
      </c>
      <c r="O15" s="61">
        <v>70</v>
      </c>
      <c r="P15" s="7">
        <f t="shared" si="2"/>
        <v>1400</v>
      </c>
      <c r="Q15" s="28" t="str">
        <f t="shared" ref="Q15:Q17" si="5">IF(ISNUMBER(O15), IF(O15&gt;N15,"NEVYHOVUJE","VYHOVUJE")," ")</f>
        <v>VYHOVUJE</v>
      </c>
      <c r="R15" s="44"/>
      <c r="V15" s="39"/>
      <c r="W15" s="39"/>
    </row>
    <row r="16" spans="1:23" x14ac:dyDescent="0.3">
      <c r="B16" s="45">
        <v>10</v>
      </c>
      <c r="C16" s="46" t="s">
        <v>51</v>
      </c>
      <c r="D16" s="64">
        <v>20</v>
      </c>
      <c r="E16" s="47" t="s">
        <v>15</v>
      </c>
      <c r="F16" s="80"/>
      <c r="G16" s="48"/>
      <c r="H16" s="77"/>
      <c r="I16" s="77"/>
      <c r="J16" s="77"/>
      <c r="K16" s="6">
        <f t="shared" si="0"/>
        <v>1200</v>
      </c>
      <c r="L16" s="6">
        <f t="shared" si="1"/>
        <v>1320</v>
      </c>
      <c r="M16" s="6">
        <v>60</v>
      </c>
      <c r="N16" s="6">
        <f t="shared" si="3"/>
        <v>66</v>
      </c>
      <c r="O16" s="61">
        <v>60</v>
      </c>
      <c r="P16" s="7">
        <f t="shared" si="2"/>
        <v>1200</v>
      </c>
      <c r="Q16" s="28" t="str">
        <f t="shared" si="5"/>
        <v>VYHOVUJE</v>
      </c>
      <c r="R16" s="44"/>
      <c r="V16" s="39"/>
      <c r="W16" s="39"/>
    </row>
    <row r="17" spans="1:23" ht="15" thickBot="1" x14ac:dyDescent="0.35">
      <c r="B17" s="49">
        <v>11</v>
      </c>
      <c r="C17" s="50" t="s">
        <v>52</v>
      </c>
      <c r="D17" s="65">
        <v>20</v>
      </c>
      <c r="E17" s="51" t="s">
        <v>15</v>
      </c>
      <c r="F17" s="81"/>
      <c r="G17" s="52"/>
      <c r="H17" s="78"/>
      <c r="I17" s="78"/>
      <c r="J17" s="78"/>
      <c r="K17" s="21">
        <f t="shared" si="0"/>
        <v>800</v>
      </c>
      <c r="L17" s="21">
        <f t="shared" si="1"/>
        <v>880</v>
      </c>
      <c r="M17" s="21">
        <v>40</v>
      </c>
      <c r="N17" s="21">
        <f t="shared" si="3"/>
        <v>44</v>
      </c>
      <c r="O17" s="62">
        <v>40</v>
      </c>
      <c r="P17" s="22">
        <f t="shared" si="2"/>
        <v>800</v>
      </c>
      <c r="Q17" s="29" t="str">
        <f t="shared" si="5"/>
        <v>VYHOVUJE</v>
      </c>
      <c r="R17" s="44"/>
      <c r="V17" s="39"/>
      <c r="W17" s="39"/>
    </row>
    <row r="18" spans="1:23" ht="29.4" thickTop="1" x14ac:dyDescent="0.3">
      <c r="A18" s="39"/>
      <c r="B18" s="40">
        <v>12</v>
      </c>
      <c r="C18" s="66" t="s">
        <v>53</v>
      </c>
      <c r="D18" s="63">
        <v>20</v>
      </c>
      <c r="E18" s="42" t="s">
        <v>15</v>
      </c>
      <c r="F18" s="79" t="s">
        <v>66</v>
      </c>
      <c r="G18" s="43"/>
      <c r="H18" s="76" t="s">
        <v>23</v>
      </c>
      <c r="I18" s="76" t="s">
        <v>37</v>
      </c>
      <c r="J18" s="76" t="s">
        <v>32</v>
      </c>
      <c r="K18" s="23">
        <f t="shared" si="0"/>
        <v>2600</v>
      </c>
      <c r="L18" s="23">
        <f t="shared" si="1"/>
        <v>2800</v>
      </c>
      <c r="M18" s="23">
        <v>130</v>
      </c>
      <c r="N18" s="23">
        <v>140</v>
      </c>
      <c r="O18" s="61">
        <v>130</v>
      </c>
      <c r="P18" s="24">
        <f t="shared" si="2"/>
        <v>2600</v>
      </c>
      <c r="Q18" s="27" t="str">
        <f>IF(ISNUMBER(O18), IF(O18&gt;N18,"NEVYHOVUJE","VYHOVUJE")," ")</f>
        <v>VYHOVUJE</v>
      </c>
      <c r="R18" s="44"/>
      <c r="V18" s="39"/>
      <c r="W18" s="39"/>
    </row>
    <row r="19" spans="1:23" ht="29.4" thickBot="1" x14ac:dyDescent="0.35">
      <c r="B19" s="49">
        <v>13</v>
      </c>
      <c r="C19" s="67" t="s">
        <v>54</v>
      </c>
      <c r="D19" s="65">
        <v>10</v>
      </c>
      <c r="E19" s="51" t="s">
        <v>15</v>
      </c>
      <c r="F19" s="81"/>
      <c r="G19" s="52"/>
      <c r="H19" s="78"/>
      <c r="I19" s="78" t="s">
        <v>18</v>
      </c>
      <c r="J19" s="78" t="s">
        <v>19</v>
      </c>
      <c r="K19" s="21">
        <f t="shared" si="0"/>
        <v>700</v>
      </c>
      <c r="L19" s="21">
        <f t="shared" si="1"/>
        <v>750</v>
      </c>
      <c r="M19" s="21">
        <v>70</v>
      </c>
      <c r="N19" s="21">
        <v>75</v>
      </c>
      <c r="O19" s="62">
        <v>70</v>
      </c>
      <c r="P19" s="22">
        <f t="shared" si="2"/>
        <v>700</v>
      </c>
      <c r="Q19" s="29" t="str">
        <f t="shared" ref="Q19" si="6">IF(ISNUMBER(O19), IF(O19&gt;N19,"NEVYHOVUJE","VYHOVUJE")," ")</f>
        <v>VYHOVUJE</v>
      </c>
      <c r="R19" s="44"/>
      <c r="V19" s="39"/>
      <c r="W19" s="39"/>
    </row>
    <row r="20" spans="1:23" ht="15" thickTop="1" x14ac:dyDescent="0.3">
      <c r="A20" s="39"/>
      <c r="B20" s="40">
        <v>14</v>
      </c>
      <c r="C20" s="41" t="s">
        <v>55</v>
      </c>
      <c r="D20" s="63">
        <v>6</v>
      </c>
      <c r="E20" s="42" t="s">
        <v>15</v>
      </c>
      <c r="F20" s="79" t="s">
        <v>68</v>
      </c>
      <c r="G20" s="43"/>
      <c r="H20" s="76" t="s">
        <v>23</v>
      </c>
      <c r="I20" s="76" t="s">
        <v>24</v>
      </c>
      <c r="J20" s="76" t="s">
        <v>34</v>
      </c>
      <c r="K20" s="23">
        <f t="shared" si="0"/>
        <v>510</v>
      </c>
      <c r="L20" s="23">
        <f t="shared" si="1"/>
        <v>561.00000000000011</v>
      </c>
      <c r="M20" s="23">
        <v>85</v>
      </c>
      <c r="N20" s="23">
        <f>M20*1.1</f>
        <v>93.500000000000014</v>
      </c>
      <c r="O20" s="61">
        <v>85</v>
      </c>
      <c r="P20" s="24">
        <f t="shared" si="2"/>
        <v>510</v>
      </c>
      <c r="Q20" s="27" t="str">
        <f>IF(ISNUMBER(O20), IF(O20&gt;N20,"NEVYHOVUJE","VYHOVUJE")," ")</f>
        <v>VYHOVUJE</v>
      </c>
      <c r="R20" s="44"/>
      <c r="V20" s="39"/>
      <c r="W20" s="39"/>
    </row>
    <row r="21" spans="1:23" x14ac:dyDescent="0.3">
      <c r="B21" s="45">
        <v>15</v>
      </c>
      <c r="C21" s="46" t="s">
        <v>56</v>
      </c>
      <c r="D21" s="64">
        <v>6</v>
      </c>
      <c r="E21" s="47" t="s">
        <v>15</v>
      </c>
      <c r="F21" s="80"/>
      <c r="G21" s="48"/>
      <c r="H21" s="77"/>
      <c r="I21" s="77">
        <v>606367294</v>
      </c>
      <c r="J21" s="77" t="s">
        <v>20</v>
      </c>
      <c r="K21" s="6">
        <f t="shared" si="0"/>
        <v>300</v>
      </c>
      <c r="L21" s="6">
        <f t="shared" si="1"/>
        <v>330.00000000000006</v>
      </c>
      <c r="M21" s="6">
        <v>50</v>
      </c>
      <c r="N21" s="6">
        <f t="shared" ref="N21:N31" si="7">M21*1.1</f>
        <v>55.000000000000007</v>
      </c>
      <c r="O21" s="61">
        <v>50</v>
      </c>
      <c r="P21" s="7">
        <f t="shared" si="2"/>
        <v>300</v>
      </c>
      <c r="Q21" s="28" t="str">
        <f t="shared" ref="Q21:Q28" si="8">IF(ISNUMBER(O21), IF(O21&gt;N21,"NEVYHOVUJE","VYHOVUJE")," ")</f>
        <v>VYHOVUJE</v>
      </c>
      <c r="R21" s="44"/>
      <c r="V21" s="39"/>
      <c r="W21" s="39"/>
    </row>
    <row r="22" spans="1:23" x14ac:dyDescent="0.3">
      <c r="B22" s="45">
        <v>16</v>
      </c>
      <c r="C22" s="46" t="s">
        <v>57</v>
      </c>
      <c r="D22" s="64">
        <v>12</v>
      </c>
      <c r="E22" s="47" t="s">
        <v>15</v>
      </c>
      <c r="F22" s="80"/>
      <c r="G22" s="48"/>
      <c r="H22" s="77"/>
      <c r="I22" s="77"/>
      <c r="J22" s="77"/>
      <c r="K22" s="6">
        <f t="shared" si="0"/>
        <v>600</v>
      </c>
      <c r="L22" s="6">
        <f t="shared" si="1"/>
        <v>660.00000000000011</v>
      </c>
      <c r="M22" s="6">
        <v>50</v>
      </c>
      <c r="N22" s="6">
        <f t="shared" si="7"/>
        <v>55.000000000000007</v>
      </c>
      <c r="O22" s="61">
        <v>50</v>
      </c>
      <c r="P22" s="7">
        <f t="shared" si="2"/>
        <v>600</v>
      </c>
      <c r="Q22" s="28" t="str">
        <f t="shared" si="8"/>
        <v>VYHOVUJE</v>
      </c>
      <c r="R22" s="44"/>
      <c r="V22" s="39"/>
      <c r="W22" s="39"/>
    </row>
    <row r="23" spans="1:23" x14ac:dyDescent="0.3">
      <c r="B23" s="45">
        <v>17</v>
      </c>
      <c r="C23" s="46" t="s">
        <v>58</v>
      </c>
      <c r="D23" s="64">
        <v>24</v>
      </c>
      <c r="E23" s="47" t="s">
        <v>15</v>
      </c>
      <c r="F23" s="80"/>
      <c r="G23" s="48"/>
      <c r="H23" s="77"/>
      <c r="I23" s="77"/>
      <c r="J23" s="77"/>
      <c r="K23" s="6">
        <f t="shared" si="0"/>
        <v>1920</v>
      </c>
      <c r="L23" s="6">
        <f t="shared" si="1"/>
        <v>2112</v>
      </c>
      <c r="M23" s="6">
        <v>80</v>
      </c>
      <c r="N23" s="6">
        <f t="shared" si="7"/>
        <v>88</v>
      </c>
      <c r="O23" s="61">
        <v>50</v>
      </c>
      <c r="P23" s="7">
        <f t="shared" si="2"/>
        <v>1200</v>
      </c>
      <c r="Q23" s="28" t="str">
        <f t="shared" si="8"/>
        <v>VYHOVUJE</v>
      </c>
      <c r="R23" s="44"/>
      <c r="V23" s="39"/>
      <c r="W23" s="39"/>
    </row>
    <row r="24" spans="1:23" x14ac:dyDescent="0.3">
      <c r="B24" s="45">
        <v>18</v>
      </c>
      <c r="C24" s="46" t="s">
        <v>59</v>
      </c>
      <c r="D24" s="64">
        <v>12</v>
      </c>
      <c r="E24" s="47" t="s">
        <v>15</v>
      </c>
      <c r="F24" s="80"/>
      <c r="G24" s="48"/>
      <c r="H24" s="77"/>
      <c r="I24" s="77"/>
      <c r="J24" s="77"/>
      <c r="K24" s="6">
        <f t="shared" si="0"/>
        <v>1020</v>
      </c>
      <c r="L24" s="6">
        <f t="shared" si="1"/>
        <v>1122.0000000000002</v>
      </c>
      <c r="M24" s="6">
        <v>85</v>
      </c>
      <c r="N24" s="6">
        <f t="shared" si="7"/>
        <v>93.500000000000014</v>
      </c>
      <c r="O24" s="61">
        <v>60</v>
      </c>
      <c r="P24" s="7">
        <f t="shared" si="2"/>
        <v>720</v>
      </c>
      <c r="Q24" s="28" t="str">
        <f t="shared" si="8"/>
        <v>VYHOVUJE</v>
      </c>
      <c r="R24" s="44"/>
      <c r="V24" s="39"/>
      <c r="W24" s="39"/>
    </row>
    <row r="25" spans="1:23" x14ac:dyDescent="0.3">
      <c r="B25" s="45">
        <v>19</v>
      </c>
      <c r="C25" s="46" t="s">
        <v>60</v>
      </c>
      <c r="D25" s="64">
        <v>6</v>
      </c>
      <c r="E25" s="47" t="s">
        <v>15</v>
      </c>
      <c r="F25" s="80"/>
      <c r="G25" s="48"/>
      <c r="H25" s="77"/>
      <c r="I25" s="77"/>
      <c r="J25" s="77"/>
      <c r="K25" s="6">
        <f t="shared" si="0"/>
        <v>510</v>
      </c>
      <c r="L25" s="6">
        <f t="shared" si="1"/>
        <v>561.00000000000011</v>
      </c>
      <c r="M25" s="6">
        <v>85</v>
      </c>
      <c r="N25" s="6">
        <f t="shared" si="7"/>
        <v>93.500000000000014</v>
      </c>
      <c r="O25" s="61">
        <v>85</v>
      </c>
      <c r="P25" s="7">
        <f t="shared" si="2"/>
        <v>510</v>
      </c>
      <c r="Q25" s="28" t="str">
        <f t="shared" si="8"/>
        <v>VYHOVUJE</v>
      </c>
      <c r="R25" s="44"/>
      <c r="V25" s="39"/>
      <c r="W25" s="39"/>
    </row>
    <row r="26" spans="1:23" x14ac:dyDescent="0.3">
      <c r="B26" s="45">
        <v>20</v>
      </c>
      <c r="C26" s="46" t="s">
        <v>50</v>
      </c>
      <c r="D26" s="64">
        <v>12</v>
      </c>
      <c r="E26" s="47" t="s">
        <v>15</v>
      </c>
      <c r="F26" s="80"/>
      <c r="G26" s="48"/>
      <c r="H26" s="77"/>
      <c r="I26" s="77"/>
      <c r="J26" s="77"/>
      <c r="K26" s="6">
        <f t="shared" si="0"/>
        <v>1020</v>
      </c>
      <c r="L26" s="6">
        <f t="shared" si="1"/>
        <v>1122.0000000000002</v>
      </c>
      <c r="M26" s="6">
        <v>85</v>
      </c>
      <c r="N26" s="6">
        <f t="shared" si="7"/>
        <v>93.500000000000014</v>
      </c>
      <c r="O26" s="61">
        <v>85</v>
      </c>
      <c r="P26" s="7">
        <f t="shared" si="2"/>
        <v>1020</v>
      </c>
      <c r="Q26" s="28" t="str">
        <f t="shared" si="8"/>
        <v>VYHOVUJE</v>
      </c>
      <c r="R26" s="44"/>
      <c r="V26" s="39"/>
      <c r="W26" s="39"/>
    </row>
    <row r="27" spans="1:23" x14ac:dyDescent="0.3">
      <c r="B27" s="45">
        <v>21</v>
      </c>
      <c r="C27" s="46" t="s">
        <v>61</v>
      </c>
      <c r="D27" s="64">
        <v>12</v>
      </c>
      <c r="E27" s="47" t="s">
        <v>15</v>
      </c>
      <c r="F27" s="80"/>
      <c r="G27" s="48"/>
      <c r="H27" s="77"/>
      <c r="I27" s="77"/>
      <c r="J27" s="77"/>
      <c r="K27" s="6">
        <f t="shared" si="0"/>
        <v>900</v>
      </c>
      <c r="L27" s="6">
        <f t="shared" si="1"/>
        <v>990</v>
      </c>
      <c r="M27" s="6">
        <v>75</v>
      </c>
      <c r="N27" s="6">
        <f t="shared" si="7"/>
        <v>82.5</v>
      </c>
      <c r="O27" s="61">
        <v>75</v>
      </c>
      <c r="P27" s="7">
        <f t="shared" si="2"/>
        <v>900</v>
      </c>
      <c r="Q27" s="28" t="str">
        <f t="shared" si="8"/>
        <v>VYHOVUJE</v>
      </c>
      <c r="R27" s="44"/>
      <c r="V27" s="39"/>
      <c r="W27" s="39"/>
    </row>
    <row r="28" spans="1:23" ht="15" thickBot="1" x14ac:dyDescent="0.35">
      <c r="B28" s="49">
        <v>22</v>
      </c>
      <c r="C28" s="50" t="s">
        <v>62</v>
      </c>
      <c r="D28" s="65">
        <v>6</v>
      </c>
      <c r="E28" s="51" t="s">
        <v>15</v>
      </c>
      <c r="F28" s="81"/>
      <c r="G28" s="52"/>
      <c r="H28" s="78"/>
      <c r="I28" s="78"/>
      <c r="J28" s="78"/>
      <c r="K28" s="21">
        <f t="shared" si="0"/>
        <v>450</v>
      </c>
      <c r="L28" s="21">
        <f t="shared" si="1"/>
        <v>495</v>
      </c>
      <c r="M28" s="21">
        <v>75</v>
      </c>
      <c r="N28" s="21">
        <f t="shared" si="7"/>
        <v>82.5</v>
      </c>
      <c r="O28" s="62">
        <v>75</v>
      </c>
      <c r="P28" s="22">
        <f t="shared" si="2"/>
        <v>450</v>
      </c>
      <c r="Q28" s="29" t="str">
        <f t="shared" si="8"/>
        <v>VYHOVUJE</v>
      </c>
      <c r="R28" s="44"/>
      <c r="V28" s="39"/>
      <c r="W28" s="39"/>
    </row>
    <row r="29" spans="1:23" ht="15" thickTop="1" x14ac:dyDescent="0.3">
      <c r="A29" s="39"/>
      <c r="B29" s="40">
        <v>23</v>
      </c>
      <c r="C29" s="41" t="s">
        <v>63</v>
      </c>
      <c r="D29" s="63">
        <v>10</v>
      </c>
      <c r="E29" s="42" t="s">
        <v>15</v>
      </c>
      <c r="F29" s="79" t="s">
        <v>66</v>
      </c>
      <c r="G29" s="43"/>
      <c r="H29" s="76" t="s">
        <v>23</v>
      </c>
      <c r="I29" s="76" t="s">
        <v>25</v>
      </c>
      <c r="J29" s="76" t="s">
        <v>33</v>
      </c>
      <c r="K29" s="23">
        <f t="shared" si="0"/>
        <v>500</v>
      </c>
      <c r="L29" s="23">
        <f t="shared" si="1"/>
        <v>550.00000000000011</v>
      </c>
      <c r="M29" s="23">
        <v>50</v>
      </c>
      <c r="N29" s="23">
        <f t="shared" si="7"/>
        <v>55.000000000000007</v>
      </c>
      <c r="O29" s="61">
        <v>50</v>
      </c>
      <c r="P29" s="24">
        <f t="shared" si="2"/>
        <v>500</v>
      </c>
      <c r="Q29" s="27" t="str">
        <f>IF(ISNUMBER(O29), IF(O29&gt;N29,"NEVYHOVUJE","VYHOVUJE")," ")</f>
        <v>VYHOVUJE</v>
      </c>
      <c r="R29" s="44"/>
      <c r="V29" s="39"/>
      <c r="W29" s="39"/>
    </row>
    <row r="30" spans="1:23" x14ac:dyDescent="0.3">
      <c r="B30" s="45">
        <v>24</v>
      </c>
      <c r="C30" s="46" t="s">
        <v>64</v>
      </c>
      <c r="D30" s="64">
        <v>10</v>
      </c>
      <c r="E30" s="47" t="s">
        <v>15</v>
      </c>
      <c r="F30" s="80"/>
      <c r="G30" s="48"/>
      <c r="H30" s="77"/>
      <c r="I30" s="77"/>
      <c r="J30" s="77"/>
      <c r="K30" s="6">
        <f t="shared" si="0"/>
        <v>500</v>
      </c>
      <c r="L30" s="6">
        <f t="shared" si="1"/>
        <v>550.00000000000011</v>
      </c>
      <c r="M30" s="6">
        <v>50</v>
      </c>
      <c r="N30" s="6">
        <f t="shared" si="7"/>
        <v>55.000000000000007</v>
      </c>
      <c r="O30" s="61">
        <v>50</v>
      </c>
      <c r="P30" s="7">
        <f t="shared" si="2"/>
        <v>500</v>
      </c>
      <c r="Q30" s="28" t="str">
        <f t="shared" ref="Q30:Q31" si="9">IF(ISNUMBER(O30), IF(O30&gt;N30,"NEVYHOVUJE","VYHOVUJE")," ")</f>
        <v>VYHOVUJE</v>
      </c>
      <c r="R30" s="44"/>
      <c r="V30" s="39"/>
      <c r="W30" s="39"/>
    </row>
    <row r="31" spans="1:23" ht="15" thickBot="1" x14ac:dyDescent="0.35">
      <c r="B31" s="49">
        <v>25</v>
      </c>
      <c r="C31" s="50" t="s">
        <v>65</v>
      </c>
      <c r="D31" s="65">
        <v>20</v>
      </c>
      <c r="E31" s="51" t="s">
        <v>15</v>
      </c>
      <c r="F31" s="81"/>
      <c r="G31" s="52"/>
      <c r="H31" s="78"/>
      <c r="I31" s="78"/>
      <c r="J31" s="78"/>
      <c r="K31" s="21">
        <f t="shared" si="0"/>
        <v>800</v>
      </c>
      <c r="L31" s="21">
        <f t="shared" si="1"/>
        <v>880</v>
      </c>
      <c r="M31" s="21">
        <v>40</v>
      </c>
      <c r="N31" s="21">
        <f t="shared" si="7"/>
        <v>44</v>
      </c>
      <c r="O31" s="62">
        <v>40</v>
      </c>
      <c r="P31" s="22">
        <f t="shared" si="2"/>
        <v>800</v>
      </c>
      <c r="Q31" s="29" t="str">
        <f t="shared" si="9"/>
        <v>VYHOVUJE</v>
      </c>
      <c r="R31" s="44"/>
      <c r="V31" s="39"/>
      <c r="W31" s="39"/>
    </row>
    <row r="32" spans="1:23" ht="15.6" thickTop="1" thickBot="1" x14ac:dyDescent="0.3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4"/>
      <c r="V32" s="39"/>
      <c r="W32" s="39"/>
    </row>
    <row r="33" spans="1:23" ht="58.8" thickTop="1" thickBot="1" x14ac:dyDescent="0.35">
      <c r="A33" s="54"/>
      <c r="B33" s="74" t="s">
        <v>4</v>
      </c>
      <c r="C33" s="74"/>
      <c r="D33" s="74"/>
      <c r="E33" s="74"/>
      <c r="F33" s="74"/>
      <c r="G33" s="74"/>
      <c r="H33" s="8"/>
      <c r="I33" s="55"/>
      <c r="J33" s="55"/>
      <c r="K33" s="55"/>
      <c r="L33" s="9"/>
      <c r="M33" s="32" t="s">
        <v>5</v>
      </c>
      <c r="N33" s="26" t="s">
        <v>6</v>
      </c>
      <c r="O33" s="68" t="s">
        <v>7</v>
      </c>
      <c r="P33" s="69"/>
      <c r="Q33" s="70"/>
      <c r="R33" s="44"/>
      <c r="V33" s="39"/>
      <c r="W33" s="39"/>
    </row>
    <row r="34" spans="1:23" ht="33" customHeight="1" thickTop="1" thickBot="1" x14ac:dyDescent="0.35">
      <c r="A34" s="54"/>
      <c r="B34" s="75" t="s">
        <v>40</v>
      </c>
      <c r="C34" s="75"/>
      <c r="D34" s="75"/>
      <c r="E34" s="75"/>
      <c r="F34" s="75"/>
      <c r="G34" s="75"/>
      <c r="H34" s="56"/>
      <c r="I34" s="10"/>
      <c r="J34" s="10"/>
      <c r="K34" s="10"/>
      <c r="L34" s="11"/>
      <c r="M34" s="12">
        <f>SUM(K7:K31)</f>
        <v>21620</v>
      </c>
      <c r="N34" s="12">
        <f>SUM(L7:L31)</f>
        <v>23702</v>
      </c>
      <c r="O34" s="71">
        <f>SUM(P7:P31)</f>
        <v>20470</v>
      </c>
      <c r="P34" s="72"/>
      <c r="Q34" s="73"/>
      <c r="R34" s="44"/>
    </row>
    <row r="35" spans="1:23" ht="39.75" customHeight="1" thickTop="1" x14ac:dyDescent="0.3">
      <c r="A35" s="54"/>
      <c r="I35" s="13"/>
      <c r="J35" s="13"/>
      <c r="K35" s="13"/>
      <c r="L35" s="57"/>
      <c r="M35" s="57"/>
      <c r="N35" s="57"/>
      <c r="O35" s="58"/>
      <c r="P35" s="58"/>
      <c r="Q35" s="58"/>
      <c r="R35" s="59"/>
    </row>
    <row r="36" spans="1:23" ht="19.95" customHeight="1" x14ac:dyDescent="0.3">
      <c r="A36" s="54"/>
      <c r="I36" s="13"/>
      <c r="J36" s="13"/>
      <c r="K36" s="13"/>
      <c r="L36" s="57"/>
      <c r="M36" s="57"/>
      <c r="N36" s="14"/>
      <c r="O36" s="14"/>
      <c r="P36" s="14"/>
      <c r="Q36" s="58"/>
      <c r="R36" s="59"/>
    </row>
    <row r="37" spans="1:23" x14ac:dyDescent="0.3"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23" x14ac:dyDescent="0.3"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23" x14ac:dyDescent="0.3"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23" x14ac:dyDescent="0.3"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23" x14ac:dyDescent="0.3"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23" x14ac:dyDescent="0.3"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23" x14ac:dyDescent="0.3"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23" x14ac:dyDescent="0.3"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23" x14ac:dyDescent="0.3"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23" x14ac:dyDescent="0.3"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23" x14ac:dyDescent="0.3"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23" x14ac:dyDescent="0.3"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3:13" x14ac:dyDescent="0.3"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3:13" x14ac:dyDescent="0.3"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3:13" x14ac:dyDescent="0.3"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3:13" x14ac:dyDescent="0.3"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3:13" x14ac:dyDescent="0.3"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3:13" x14ac:dyDescent="0.3"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3:13" x14ac:dyDescent="0.3"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3:13" x14ac:dyDescent="0.3"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3:13" x14ac:dyDescent="0.3"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3:13" x14ac:dyDescent="0.3"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3:13" x14ac:dyDescent="0.3"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3:13" x14ac:dyDescent="0.3"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3:13" x14ac:dyDescent="0.3"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3:13" x14ac:dyDescent="0.3"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3:13" x14ac:dyDescent="0.3"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3:13" x14ac:dyDescent="0.3"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3:13" x14ac:dyDescent="0.3"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3:13" x14ac:dyDescent="0.3"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3:13" x14ac:dyDescent="0.3"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3:13" x14ac:dyDescent="0.3"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3:13" x14ac:dyDescent="0.3"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3:13" x14ac:dyDescent="0.3"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3:13" x14ac:dyDescent="0.3"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3:13" x14ac:dyDescent="0.3"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3:13" x14ac:dyDescent="0.3"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3:13" x14ac:dyDescent="0.3"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3:13" x14ac:dyDescent="0.3"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3:13" x14ac:dyDescent="0.3"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3:13" x14ac:dyDescent="0.3"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3:13" x14ac:dyDescent="0.3"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3:13" x14ac:dyDescent="0.3"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3:13" x14ac:dyDescent="0.3"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3:13" x14ac:dyDescent="0.3"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3:13" x14ac:dyDescent="0.3"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3:13" x14ac:dyDescent="0.3"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3:13" x14ac:dyDescent="0.3"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3:13" x14ac:dyDescent="0.3"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3:13" x14ac:dyDescent="0.3"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3:13" x14ac:dyDescent="0.3"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3:13" x14ac:dyDescent="0.3"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3:13" x14ac:dyDescent="0.3"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3:13" x14ac:dyDescent="0.3"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3:13" x14ac:dyDescent="0.3"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3:13" x14ac:dyDescent="0.3"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3:13" x14ac:dyDescent="0.3"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3:13" x14ac:dyDescent="0.3"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3:13" x14ac:dyDescent="0.3"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3:13" x14ac:dyDescent="0.3"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3:13" x14ac:dyDescent="0.3"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3:13" x14ac:dyDescent="0.3"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3:13" x14ac:dyDescent="0.3"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3:13" x14ac:dyDescent="0.3"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3:13" x14ac:dyDescent="0.3"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3:13" x14ac:dyDescent="0.3"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3:13" x14ac:dyDescent="0.3"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3:13" x14ac:dyDescent="0.3"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3:13" x14ac:dyDescent="0.3"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3:13" x14ac:dyDescent="0.3"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3:13" x14ac:dyDescent="0.3"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3:13" x14ac:dyDescent="0.3"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3:13" x14ac:dyDescent="0.3"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3:13" x14ac:dyDescent="0.3"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3:13" x14ac:dyDescent="0.3"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3:13" x14ac:dyDescent="0.3"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3:13" x14ac:dyDescent="0.3"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3:13" x14ac:dyDescent="0.3"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3:13" x14ac:dyDescent="0.3"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3:13" x14ac:dyDescent="0.3"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3:13" x14ac:dyDescent="0.3">
      <c r="C117" s="1"/>
      <c r="D117" s="1"/>
      <c r="E117" s="1"/>
      <c r="F117" s="1"/>
      <c r="G117" s="1"/>
      <c r="H117" s="1"/>
      <c r="J117" s="1"/>
      <c r="K117" s="1"/>
      <c r="L117" s="1"/>
      <c r="M117" s="1"/>
    </row>
  </sheetData>
  <sheetProtection password="F79C" sheet="1" objects="1" scenarios="1" selectLockedCells="1"/>
  <mergeCells count="29">
    <mergeCell ref="B3:C3"/>
    <mergeCell ref="D3:E3"/>
    <mergeCell ref="F3:O3"/>
    <mergeCell ref="N1:Q1"/>
    <mergeCell ref="I7:I13"/>
    <mergeCell ref="B1:C1"/>
    <mergeCell ref="I20:I28"/>
    <mergeCell ref="I29:I31"/>
    <mergeCell ref="J7:J13"/>
    <mergeCell ref="J14:J17"/>
    <mergeCell ref="J18:J19"/>
    <mergeCell ref="J20:J28"/>
    <mergeCell ref="J29:J31"/>
    <mergeCell ref="O33:Q33"/>
    <mergeCell ref="O34:Q34"/>
    <mergeCell ref="B33:G33"/>
    <mergeCell ref="B34:G34"/>
    <mergeCell ref="H7:H13"/>
    <mergeCell ref="H14:H17"/>
    <mergeCell ref="H18:H19"/>
    <mergeCell ref="H20:H28"/>
    <mergeCell ref="H29:H31"/>
    <mergeCell ref="F29:F31"/>
    <mergeCell ref="F20:F28"/>
    <mergeCell ref="F18:F19"/>
    <mergeCell ref="F14:F17"/>
    <mergeCell ref="F7:F13"/>
    <mergeCell ref="I14:I17"/>
    <mergeCell ref="I18:I19"/>
  </mergeCells>
  <conditionalFormatting sqref="B7:B31">
    <cfRule type="containsBlanks" dxfId="58" priority="576">
      <formula>LEN(TRIM(B7))=0</formula>
    </cfRule>
  </conditionalFormatting>
  <conditionalFormatting sqref="B7:B31">
    <cfRule type="cellIs" dxfId="57" priority="571" operator="greaterThanOrEqual">
      <formula>1</formula>
    </cfRule>
  </conditionalFormatting>
  <conditionalFormatting sqref="Q7:Q10">
    <cfRule type="cellIs" dxfId="56" priority="567" operator="equal">
      <formula>"NEVYHOVUJE"</formula>
    </cfRule>
    <cfRule type="cellIs" dxfId="55" priority="568" operator="equal">
      <formula>"VYHOVUJE"</formula>
    </cfRule>
  </conditionalFormatting>
  <conditionalFormatting sqref="G7:G10">
    <cfRule type="containsBlanks" dxfId="54" priority="106">
      <formula>LEN(TRIM(G7))=0</formula>
    </cfRule>
    <cfRule type="notContainsBlanks" dxfId="53" priority="107">
      <formula>LEN(TRIM(G7))&gt;0</formula>
    </cfRule>
  </conditionalFormatting>
  <conditionalFormatting sqref="Q11">
    <cfRule type="cellIs" dxfId="52" priority="96" operator="equal">
      <formula>"NEVYHOVUJE"</formula>
    </cfRule>
    <cfRule type="cellIs" dxfId="51" priority="97" operator="equal">
      <formula>"VYHOVUJE"</formula>
    </cfRule>
  </conditionalFormatting>
  <conditionalFormatting sqref="G11">
    <cfRule type="containsBlanks" dxfId="50" priority="91">
      <formula>LEN(TRIM(G11))=0</formula>
    </cfRule>
    <cfRule type="notContainsBlanks" dxfId="49" priority="92">
      <formula>LEN(TRIM(G11))&gt;0</formula>
    </cfRule>
  </conditionalFormatting>
  <conditionalFormatting sqref="Q12:Q13">
    <cfRule type="cellIs" dxfId="48" priority="87" operator="equal">
      <formula>"NEVYHOVUJE"</formula>
    </cfRule>
    <cfRule type="cellIs" dxfId="47" priority="88" operator="equal">
      <formula>"VYHOVUJE"</formula>
    </cfRule>
  </conditionalFormatting>
  <conditionalFormatting sqref="G12:G13">
    <cfRule type="containsBlanks" dxfId="46" priority="82">
      <formula>LEN(TRIM(G12))=0</formula>
    </cfRule>
    <cfRule type="notContainsBlanks" dxfId="45" priority="83">
      <formula>LEN(TRIM(G12))&gt;0</formula>
    </cfRule>
  </conditionalFormatting>
  <conditionalFormatting sqref="Q14:Q17">
    <cfRule type="cellIs" dxfId="44" priority="74" operator="equal">
      <formula>"NEVYHOVUJE"</formula>
    </cfRule>
    <cfRule type="cellIs" dxfId="43" priority="75" operator="equal">
      <formula>"VYHOVUJE"</formula>
    </cfRule>
  </conditionalFormatting>
  <conditionalFormatting sqref="G14">
    <cfRule type="containsBlanks" dxfId="42" priority="69">
      <formula>LEN(TRIM(G14))=0</formula>
    </cfRule>
    <cfRule type="notContainsBlanks" dxfId="41" priority="70">
      <formula>LEN(TRIM(G14))&gt;0</formula>
    </cfRule>
  </conditionalFormatting>
  <conditionalFormatting sqref="G15:G17">
    <cfRule type="containsBlanks" dxfId="40" priority="67">
      <formula>LEN(TRIM(G15))=0</formula>
    </cfRule>
    <cfRule type="notContainsBlanks" dxfId="39" priority="68">
      <formula>LEN(TRIM(G15))&gt;0</formula>
    </cfRule>
  </conditionalFormatting>
  <conditionalFormatting sqref="G18:G19">
    <cfRule type="containsBlanks" dxfId="38" priority="58">
      <formula>LEN(TRIM(G18))=0</formula>
    </cfRule>
    <cfRule type="notContainsBlanks" dxfId="37" priority="59">
      <formula>LEN(TRIM(G18))&gt;0</formula>
    </cfRule>
  </conditionalFormatting>
  <conditionalFormatting sqref="Q18:Q19">
    <cfRule type="cellIs" dxfId="36" priority="61" operator="equal">
      <formula>"NEVYHOVUJE"</formula>
    </cfRule>
    <cfRule type="cellIs" dxfId="35" priority="62" operator="equal">
      <formula>"VYHOVUJE"</formula>
    </cfRule>
  </conditionalFormatting>
  <conditionalFormatting sqref="G25:G28">
    <cfRule type="containsBlanks" dxfId="34" priority="29">
      <formula>LEN(TRIM(G25))=0</formula>
    </cfRule>
    <cfRule type="notContainsBlanks" dxfId="33" priority="30">
      <formula>LEN(TRIM(G25))&gt;0</formula>
    </cfRule>
  </conditionalFormatting>
  <conditionalFormatting sqref="Q20:Q23">
    <cfRule type="cellIs" dxfId="32" priority="52" operator="equal">
      <formula>"NEVYHOVUJE"</formula>
    </cfRule>
    <cfRule type="cellIs" dxfId="31" priority="53" operator="equal">
      <formula>"VYHOVUJE"</formula>
    </cfRule>
  </conditionalFormatting>
  <conditionalFormatting sqref="G20:G23">
    <cfRule type="containsBlanks" dxfId="30" priority="47">
      <formula>LEN(TRIM(G20))=0</formula>
    </cfRule>
    <cfRule type="notContainsBlanks" dxfId="29" priority="48">
      <formula>LEN(TRIM(G20))&gt;0</formula>
    </cfRule>
  </conditionalFormatting>
  <conditionalFormatting sqref="Q24">
    <cfRule type="cellIs" dxfId="28" priority="43" operator="equal">
      <formula>"NEVYHOVUJE"</formula>
    </cfRule>
    <cfRule type="cellIs" dxfId="27" priority="44" operator="equal">
      <formula>"VYHOVUJE"</formula>
    </cfRule>
  </conditionalFormatting>
  <conditionalFormatting sqref="G24">
    <cfRule type="containsBlanks" dxfId="26" priority="38">
      <formula>LEN(TRIM(G24))=0</formula>
    </cfRule>
    <cfRule type="notContainsBlanks" dxfId="25" priority="39">
      <formula>LEN(TRIM(G24))&gt;0</formula>
    </cfRule>
  </conditionalFormatting>
  <conditionalFormatting sqref="Q25:Q28">
    <cfRule type="cellIs" dxfId="24" priority="34" operator="equal">
      <formula>"NEVYHOVUJE"</formula>
    </cfRule>
    <cfRule type="cellIs" dxfId="23" priority="35" operator="equal">
      <formula>"VYHOVUJE"</formula>
    </cfRule>
  </conditionalFormatting>
  <conditionalFormatting sqref="G29:G31">
    <cfRule type="containsBlanks" dxfId="22" priority="20">
      <formula>LEN(TRIM(G29))=0</formula>
    </cfRule>
    <cfRule type="notContainsBlanks" dxfId="21" priority="21">
      <formula>LEN(TRIM(G29))&gt;0</formula>
    </cfRule>
  </conditionalFormatting>
  <conditionalFormatting sqref="Q29:Q31">
    <cfRule type="cellIs" dxfId="20" priority="23" operator="equal">
      <formula>"NEVYHOVUJE"</formula>
    </cfRule>
    <cfRule type="cellIs" dxfId="19" priority="24" operator="equal">
      <formula>"VYHOVUJE"</formula>
    </cfRule>
  </conditionalFormatting>
  <conditionalFormatting sqref="D7:D10">
    <cfRule type="containsBlanks" dxfId="18" priority="19">
      <formula>LEN(TRIM(D7))=0</formula>
    </cfRule>
  </conditionalFormatting>
  <conditionalFormatting sqref="D11">
    <cfRule type="containsBlanks" dxfId="17" priority="18">
      <formula>LEN(TRIM(D11))=0</formula>
    </cfRule>
  </conditionalFormatting>
  <conditionalFormatting sqref="D12:D13">
    <cfRule type="containsBlanks" dxfId="16" priority="17">
      <formula>LEN(TRIM(D12))=0</formula>
    </cfRule>
  </conditionalFormatting>
  <conditionalFormatting sqref="D14:D17">
    <cfRule type="containsBlanks" dxfId="15" priority="16">
      <formula>LEN(TRIM(D14))=0</formula>
    </cfRule>
  </conditionalFormatting>
  <conditionalFormatting sqref="D18:D19">
    <cfRule type="containsBlanks" dxfId="14" priority="15">
      <formula>LEN(TRIM(D18))=0</formula>
    </cfRule>
  </conditionalFormatting>
  <conditionalFormatting sqref="D20:D23">
    <cfRule type="containsBlanks" dxfId="13" priority="14">
      <formula>LEN(TRIM(D20))=0</formula>
    </cfRule>
  </conditionalFormatting>
  <conditionalFormatting sqref="D24">
    <cfRule type="containsBlanks" dxfId="12" priority="13">
      <formula>LEN(TRIM(D24))=0</formula>
    </cfRule>
  </conditionalFormatting>
  <conditionalFormatting sqref="D25:D28">
    <cfRule type="containsBlanks" dxfId="11" priority="12">
      <formula>LEN(TRIM(D25))=0</formula>
    </cfRule>
  </conditionalFormatting>
  <conditionalFormatting sqref="D31">
    <cfRule type="containsBlanks" dxfId="10" priority="11">
      <formula>LEN(TRIM(D31))=0</formula>
    </cfRule>
  </conditionalFormatting>
  <conditionalFormatting sqref="D29:D30">
    <cfRule type="containsBlanks" dxfId="9" priority="10">
      <formula>LEN(TRIM(D29))=0</formula>
    </cfRule>
  </conditionalFormatting>
  <conditionalFormatting sqref="O7:O9 O13 O17 O21 O25 O29">
    <cfRule type="notContainsBlanks" dxfId="8" priority="8">
      <formula>LEN(TRIM(O7))&gt;0</formula>
    </cfRule>
    <cfRule type="containsBlanks" dxfId="7" priority="9">
      <formula>LEN(TRIM(O7))=0</formula>
    </cfRule>
  </conditionalFormatting>
  <conditionalFormatting sqref="O7:O9 O13 O17 O21 O25 O29">
    <cfRule type="notContainsBlanks" dxfId="6" priority="7">
      <formula>LEN(TRIM(O7))&gt;0</formula>
    </cfRule>
  </conditionalFormatting>
  <conditionalFormatting sqref="O10:O11 O14:O15 O18:O19 O22:O23 O26:O27 O30:O31">
    <cfRule type="notContainsBlanks" dxfId="5" priority="5">
      <formula>LEN(TRIM(O10))&gt;0</formula>
    </cfRule>
    <cfRule type="containsBlanks" dxfId="4" priority="6">
      <formula>LEN(TRIM(O10))=0</formula>
    </cfRule>
  </conditionalFormatting>
  <conditionalFormatting sqref="O10:O11 O14:O15 O18:O19 O22:O23 O26:O27 O30:O31">
    <cfRule type="notContainsBlanks" dxfId="3" priority="4">
      <formula>LEN(TRIM(O10))&gt;0</formula>
    </cfRule>
  </conditionalFormatting>
  <conditionalFormatting sqref="O12 O16 O20 O24 O28">
    <cfRule type="notContainsBlanks" dxfId="2" priority="2">
      <formula>LEN(TRIM(O12))&gt;0</formula>
    </cfRule>
    <cfRule type="containsBlanks" dxfId="1" priority="3">
      <formula>LEN(TRIM(O12))=0</formula>
    </cfRule>
  </conditionalFormatting>
  <conditionalFormatting sqref="O12 O16 O20 O24 O28">
    <cfRule type="notContainsBlanks" dxfId="0" priority="1">
      <formula>LEN(TRIM(O12))&gt;0</formula>
    </cfRule>
  </conditionalFormatting>
  <dataValidations count="1">
    <dataValidation type="list" showInputMessage="1" showErrorMessage="1" sqref="E7:E31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PQYKJMIOxOliwaJueSmuv6UKKqE=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ZXWRPkRESAnRl/Def+47qGgvmPY=</DigestValue>
    </Reference>
  </SignedInfo>
  <SignatureValue>KQJuKFOd+NarhI+Yo4EfTHgGGBNBzJIO3VgbHYhyccX0IJ4I2aeK6Yu67mhcKk997jcjRIlHpw2c
8CAcWyNf6GmlSiA3mB5TikUgAOCdtSXiUH9QAaHg3o/9AglCf+v3Bodk6og+dlaIkOg+hSkoA3CI
kKEhYNvgbTDDHor0MQpbXav8K7luQzvhvcdtfQfkEqK6BKQNa3rsrULwLoJYEZSXP4GX3febIQWF
jzfVkGEV3F5P3Xrwngyha6oSxSQqUN0npUjzOEmKcQcL26bAPlUnyUYd2or/ogP/qkKWU1oz86xR
8e9LO4OkywjeIkrSQf7VgzmPRf2rDk/B0mItmg==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3zXH+DjH8WdALtosOUoyRJWx/Sg=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O4zCYY/AT2L3JJnN48fbnM8bTfs=</DigestValue>
      </Reference>
      <Reference URI="/xl/styles.xml?ContentType=application/vnd.openxmlformats-officedocument.spreadsheetml.styles+xml">
        <DigestMethod Algorithm="http://www.w3.org/2000/09/xmldsig#sha1"/>
        <DigestValue>+Cihr3DjHMvjGHtmOvmNXJDENj8=</DigestValue>
      </Reference>
      <Reference URI="/xl/worksheets/sheet1.xml?ContentType=application/vnd.openxmlformats-officedocument.spreadsheetml.worksheet+xml">
        <DigestMethod Algorithm="http://www.w3.org/2000/09/xmldsig#sha1"/>
        <DigestValue>++Wdpdk1uZNRiz3cEzwmxqDc6qU=</DigestValue>
      </Reference>
      <Reference URI="/xl/sharedStrings.xml?ContentType=application/vnd.openxmlformats-officedocument.spreadsheetml.sharedStrings+xml">
        <DigestMethod Algorithm="http://www.w3.org/2000/09/xmldsig#sha1"/>
        <DigestValue>jTJZC+36+qwIKumnFr4QKVeZEEk=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r+n0XjVJJyOg0sF3n1L5um1LP9Q=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2016-02-04T13:30:47Z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2016-02-04T13:30:47Z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ČPHP</vt:lpstr>
      <vt:lpstr>ČPHP!Oblast_tisku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Hana KVASNIČKOVÁ</cp:lastModifiedBy>
  <cp:lastPrinted>2016-01-06T08:30:41Z</cp:lastPrinted>
  <dcterms:created xsi:type="dcterms:W3CDTF">2014-03-05T12:43:32Z</dcterms:created>
  <dcterms:modified xsi:type="dcterms:W3CDTF">2016-02-04T13:30:46Z</dcterms:modified>
</cp:coreProperties>
</file>