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Tonery!$A$1:$Q$19</definedName>
  </definedNames>
  <calcPr calcId="145621"/>
</workbook>
</file>

<file path=xl/calcChain.xml><?xml version="1.0" encoding="utf-8"?>
<calcChain xmlns="http://schemas.openxmlformats.org/spreadsheetml/2006/main">
  <c r="M14" i="22" l="1"/>
  <c r="M15" i="22"/>
  <c r="M16" i="22"/>
  <c r="M13" i="22"/>
  <c r="M8" i="22"/>
  <c r="M9" i="22"/>
  <c r="M10" i="22"/>
  <c r="M11" i="22"/>
  <c r="M7" i="22"/>
  <c r="Q16" i="22" l="1"/>
  <c r="Q15" i="22"/>
  <c r="Q14" i="22"/>
  <c r="Q13" i="22"/>
  <c r="Q12" i="22"/>
  <c r="Q11" i="22"/>
  <c r="Q10" i="22"/>
  <c r="Q9" i="22"/>
  <c r="Q8" i="22"/>
  <c r="Q7" i="22"/>
  <c r="K7" i="22"/>
  <c r="L7" i="22"/>
  <c r="K8" i="22"/>
  <c r="L8" i="22"/>
  <c r="K9" i="22"/>
  <c r="L9" i="22"/>
  <c r="K10" i="22"/>
  <c r="L10" i="22"/>
  <c r="K11" i="22"/>
  <c r="L11" i="22"/>
  <c r="K12" i="22"/>
  <c r="L12" i="22"/>
  <c r="K13" i="22"/>
  <c r="L13" i="22"/>
  <c r="K14" i="22"/>
  <c r="L14" i="22"/>
  <c r="K15" i="22"/>
  <c r="L15" i="22"/>
  <c r="K16" i="22"/>
  <c r="L16" i="22"/>
  <c r="P7" i="22"/>
  <c r="P8" i="22"/>
  <c r="P9" i="22"/>
  <c r="P10" i="22"/>
  <c r="P11" i="22"/>
  <c r="P12" i="22"/>
  <c r="P13" i="22"/>
  <c r="P14" i="22"/>
  <c r="P15" i="22"/>
  <c r="P16" i="22"/>
  <c r="M19" i="22" l="1"/>
  <c r="N19" i="22"/>
  <c r="O19" i="22"/>
</calcChain>
</file>

<file path=xl/sharedStrings.xml><?xml version="1.0" encoding="utf-8"?>
<sst xmlns="http://schemas.openxmlformats.org/spreadsheetml/2006/main" count="72" uniqueCount="56">
  <si>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</si>
  <si>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</si>
  <si>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</si>
  <si>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</si>
  <si>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</si>
  <si>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</si>
  <si>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</si>
  <si>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</si>
  <si>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</si>
  <si>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</si>
  <si>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</si>
  <si>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</si>
  <si>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</si>
  <si>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</si>
  <si>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</si>
  <si>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</si>
  <si>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</si>
  <si>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</si>
  <si>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 xml:space="preserve">Toner do tiskárny OKI MB 760 </t>
  </si>
  <si>
    <t>ks</t>
  </si>
  <si>
    <t>Originální toner. Výtěžnost 18 000 stran.</t>
  </si>
  <si>
    <t>sada</t>
  </si>
  <si>
    <t>Univerzitní, 8, Plzeň, Rekotrát ZČU, UR 312</t>
  </si>
  <si>
    <t>Ing. Tomáš Görner, Ph.D., 37763 1039</t>
  </si>
  <si>
    <t>EO - Vlková, tel: 37763 1146</t>
  </si>
  <si>
    <t>Univerzitní 8,rektorát, kanclář 218,Plzeň</t>
  </si>
  <si>
    <t>Technická 8,NTIS,Plzeň</t>
  </si>
  <si>
    <t>DFAV - Suchomelová 724005497</t>
  </si>
  <si>
    <t>Lenka Holečková, 377634808</t>
  </si>
  <si>
    <t>Veleslavínova 42, VC 122 ,Plzeň</t>
  </si>
  <si>
    <t>Originální toner. Výtěžnost 6000 stran.</t>
  </si>
  <si>
    <t>Originální toner. Výtěžnost 12000 stran.</t>
  </si>
  <si>
    <t>PS NVZ Růžičková, tel: 37763 1311</t>
  </si>
  <si>
    <t>Univerzitní 22, UU 207,Plzeň</t>
  </si>
  <si>
    <t>Priloha_c._1_Kupni_smlouvy_technicka_specifikace_T-025-2016</t>
  </si>
  <si>
    <t>Tonery - 025 - 2016</t>
  </si>
  <si>
    <t>Odpadní nádobka na toner TA DCC 2935</t>
  </si>
  <si>
    <t>Toner do tiskárny TA DCC 2935 - černý</t>
  </si>
  <si>
    <t xml:space="preserve">Originální toner. Výtěžnost 25000 stran. </t>
  </si>
  <si>
    <t>Toner do multifunkčního zařízení UTAX CDC 1725 -barva černá</t>
  </si>
  <si>
    <t>Sada tonerů (Bk + C,M,Y) do tiskárny OKI MC 352</t>
  </si>
  <si>
    <t>Toner do tiskárny Triumph Adler DCC 6525 - barva černá (black)</t>
  </si>
  <si>
    <t>Toner do tiskárny Triumph Adler DCC 6525 - barva purpurová (magenta)</t>
  </si>
  <si>
    <t>Toner do tiskárny Triumph Adler DCC 6525 - barva azurová (cyan)</t>
  </si>
  <si>
    <t>Toner do tiskárny Triumph Adler DCC 6525 - barva žlutá (yellow)</t>
  </si>
  <si>
    <t>samostatná faktura</t>
  </si>
  <si>
    <t>Fixační jednotka HP Color LaserJet CP3525dn</t>
  </si>
  <si>
    <t>Originální fixační jednotka. Výtěžnost 150000 stran.</t>
  </si>
  <si>
    <t>Originální, nebo kompatibilní sady tonerů splňující podmínky certifikátu STMC. Minimální výtěžnost při 5% pokrytí - Bk 3 500 stran, C, M, Y - 2 000 stran.</t>
  </si>
  <si>
    <t>Název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</si>
  <si>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</si>
  <si>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</si>
  <si>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</si>
  <si>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</si>
  <si>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
</t>
  </si>
  <si>
    <t>Originální, nebo kompatibilní toner splňující podmínky certifikátu STMC. Minimální výtěžnost při 5% pokrytí 20000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</si>
</sst>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5" borderId="6" xfId="0" applyNumberFormat="1" applyFill="1" applyBorder="1" applyAlignment="1" applyProtection="1">
      <alignment horizontal="right" vertical="center" inden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5" borderId="10" xfId="0" applyNumberFormat="1" applyFill="1" applyBorder="1" applyAlignment="1" applyProtection="1">
      <alignment horizontal="center" vertical="center" wrapText="1"/>
    </xf>
    <xf numFmtId="164" fontId="4" fillId="5" borderId="11" xfId="0" applyNumberFormat="1" applyFont="1" applyFill="1" applyBorder="1" applyAlignment="1" applyProtection="1">
      <alignment horizontal="right" vertical="center" indent="1"/>
    </xf>
    <xf numFmtId="164" fontId="4" fillId="5" borderId="10" xfId="0" applyNumberFormat="1" applyFont="1" applyFill="1" applyBorder="1" applyAlignment="1" applyProtection="1">
      <alignment horizontal="right" vertical="center" inden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" fontId="0" fillId="5" borderId="10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2" fontId="0" fillId="0" borderId="0" xfId="0" applyNumberFormat="1" applyAlignment="1" applyProtection="1">
      <alignment vertical="center"/>
    </xf>
    <xf numFmtId="2" fontId="0" fillId="4" borderId="12" xfId="0" applyNumberForma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left" vertical="center" wrapText="1" shrinkToFit="1"/>
    </xf>
    <xf numFmtId="1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0" borderId="13" xfId="0" applyNumberFormat="1" applyBorder="1" applyProtection="1"/>
    <xf numFmtId="2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left" vertical="center" wrapText="1"/>
    </xf>
    <xf numFmtId="0" fontId="0" fillId="5" borderId="0" xfId="0" applyNumberFormat="1" applyFill="1" applyAlignment="1" applyProtection="1">
      <alignment horizontal="left" vertical="center" wrapText="1"/>
    </xf>
    <xf numFmtId="1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left" vertical="center" wrapText="1"/>
    </xf>
    <xf numFmtId="2" fontId="0" fillId="0" borderId="15" xfId="0" applyNumberFormat="1" applyBorder="1" applyAlignment="1" applyProtection="1">
      <alignment vertical="center"/>
    </xf>
    <xf numFmtId="2" fontId="0" fillId="4" borderId="3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left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2" fontId="0" fillId="0" borderId="15" xfId="0" applyNumberFormat="1" applyFill="1" applyBorder="1" applyAlignment="1" applyProtection="1">
      <alignment vertical="center"/>
    </xf>
    <xf numFmtId="0" fontId="4" fillId="5" borderId="15" xfId="0" applyNumberFormat="1" applyFont="1" applyFill="1" applyBorder="1" applyAlignment="1" applyProtection="1">
      <alignment horizontal="left" vertical="center"/>
    </xf>
    <xf numFmtId="0" fontId="4" fillId="5" borderId="15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Fill="1" applyBorder="1" applyAlignment="1" applyProtection="1">
      <alignment vertical="center"/>
    </xf>
    <xf numFmtId="0" fontId="4" fillId="5" borderId="16" xfId="0" applyNumberFormat="1" applyFont="1" applyFill="1" applyBorder="1" applyAlignment="1" applyProtection="1">
      <alignment horizontal="left" vertical="center" wrapText="1" shrinkToFit="1"/>
    </xf>
    <xf numFmtId="2" fontId="0" fillId="0" borderId="0" xfId="0" applyNumberFormat="1" applyProtection="1"/>
    <xf numFmtId="2" fontId="0" fillId="4" borderId="7" xfId="0" applyNumberForma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left" vertical="center" wrapText="1" shrinkToFit="1"/>
    </xf>
    <xf numFmtId="1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4" fillId="5" borderId="17" xfId="0" applyNumberFormat="1" applyFont="1" applyFill="1" applyBorder="1" applyAlignment="1" applyProtection="1">
      <alignment horizontal="left" vertical="center" wrapText="1" shrinkToFit="1"/>
    </xf>
    <xf numFmtId="0" fontId="4" fillId="5" borderId="10" xfId="0" applyNumberFormat="1" applyFont="1" applyFill="1" applyBorder="1" applyAlignment="1" applyProtection="1">
      <alignment horizontal="left" vertical="center" wrapText="1" shrinkToFi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5" borderId="16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5" borderId="17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3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005A9E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24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185054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185054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185054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185054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185054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185054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573133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736914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140683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23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25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27</xdr:row>
      <xdr:rowOff>65442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22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81243</xdr:colOff>
      <xdr:row>19</xdr:row>
      <xdr:rowOff>490387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326606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490387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125732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140972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3811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20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21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992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1466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3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3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11204</xdr:rowOff>
    </xdr:to>
    <xdr:pic>
      <xdr:nvPicPr>
        <xdr:cNvPr id="33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14789</xdr:rowOff>
    </xdr:to>
    <xdr:pic>
      <xdr:nvPicPr>
        <xdr:cNvPr id="33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3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3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14790</xdr:rowOff>
    </xdr:to>
    <xdr:pic>
      <xdr:nvPicPr>
        <xdr:cNvPr id="33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3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3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3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3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3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542520</xdr:rowOff>
    </xdr:to>
    <xdr:pic>
      <xdr:nvPicPr>
        <xdr:cNvPr id="34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7643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4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542520</xdr:rowOff>
    </xdr:to>
    <xdr:pic>
      <xdr:nvPicPr>
        <xdr:cNvPr id="34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7643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4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4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542520</xdr:rowOff>
    </xdr:to>
    <xdr:pic>
      <xdr:nvPicPr>
        <xdr:cNvPr id="34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7643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4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542520</xdr:rowOff>
    </xdr:to>
    <xdr:pic>
      <xdr:nvPicPr>
        <xdr:cNvPr id="34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7643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542520</xdr:rowOff>
    </xdr:to>
    <xdr:pic>
      <xdr:nvPicPr>
        <xdr:cNvPr id="34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7643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4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4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5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14790</xdr:rowOff>
    </xdr:to>
    <xdr:pic>
      <xdr:nvPicPr>
        <xdr:cNvPr id="35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542520</xdr:rowOff>
    </xdr:to>
    <xdr:pic>
      <xdr:nvPicPr>
        <xdr:cNvPr id="35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7643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370114</xdr:rowOff>
    </xdr:to>
    <xdr:pic>
      <xdr:nvPicPr>
        <xdr:cNvPr id="35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5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371399</xdr:rowOff>
    </xdr:to>
    <xdr:pic>
      <xdr:nvPicPr>
        <xdr:cNvPr id="35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5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5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20170</xdr:rowOff>
    </xdr:to>
    <xdr:pic>
      <xdr:nvPicPr>
        <xdr:cNvPr id="35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371458</xdr:rowOff>
    </xdr:to>
    <xdr:pic>
      <xdr:nvPicPr>
        <xdr:cNvPr id="35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566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208265</xdr:rowOff>
    </xdr:to>
    <xdr:pic>
      <xdr:nvPicPr>
        <xdr:cNvPr id="35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22000" y="4133850"/>
          <a:ext cx="190500" cy="365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Normal="100" zoomScaleSheetLayoutView="55" workbookViewId="0">
      <selection activeCell="G9" sqref="G9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46.6640625" style="24" customWidth="1"/>
    <col min="4" max="4" width="9.6640625" style="103" customWidth="1"/>
    <col min="5" max="5" width="9" style="28" customWidth="1"/>
    <col min="6" max="6" width="52.5546875" style="24" customWidth="1"/>
    <col min="7" max="7" width="29.109375" style="104" customWidth="1"/>
    <col min="8" max="8" width="20.88671875" style="24" customWidth="1"/>
    <col min="9" max="9" width="18.5546875" style="25" customWidth="1"/>
    <col min="10" max="10" width="19.44140625" style="24" customWidth="1"/>
    <col min="11" max="12" width="22.109375" style="104" hidden="1" customWidth="1"/>
    <col min="13" max="13" width="19.88671875" style="104" hidden="1" customWidth="1"/>
    <col min="14" max="14" width="20.88671875" style="72" customWidth="1"/>
    <col min="15" max="15" width="16.88671875" style="72" customWidth="1"/>
    <col min="16" max="16" width="21" style="72" customWidth="1"/>
    <col min="17" max="17" width="19.44140625" style="72" customWidth="1"/>
    <col min="18" max="18" width="11.5546875" style="72" bestFit="1" customWidth="1"/>
    <col min="19" max="19" width="13.88671875" style="72" customWidth="1"/>
    <col min="20" max="16384" width="8.88671875" style="72"/>
  </cols>
  <sheetData>
    <row r="1" spans="1:19" s="25" customFormat="1" ht="24.6" customHeight="1" x14ac:dyDescent="0.3">
      <c r="B1" s="124" t="s">
        <v>35</v>
      </c>
      <c r="C1" s="125"/>
      <c r="D1" s="28"/>
      <c r="E1" s="28"/>
      <c r="F1" s="24"/>
      <c r="G1" s="57"/>
      <c r="H1" s="57"/>
      <c r="I1" s="58"/>
      <c r="J1" s="24"/>
      <c r="K1" s="24"/>
      <c r="L1" s="24"/>
      <c r="M1" s="24"/>
    </row>
    <row r="2" spans="1:19" s="25" customFormat="1" ht="18.75" customHeight="1" x14ac:dyDescent="0.3">
      <c r="C2" s="24"/>
      <c r="D2" s="22"/>
      <c r="E2" s="23"/>
      <c r="F2" s="24"/>
      <c r="G2" s="128"/>
      <c r="H2" s="128"/>
      <c r="I2" s="128"/>
      <c r="J2" s="24"/>
      <c r="K2" s="24"/>
      <c r="L2" s="24"/>
      <c r="M2" s="24"/>
      <c r="O2" s="123" t="s">
        <v>34</v>
      </c>
      <c r="P2" s="123"/>
      <c r="Q2" s="123"/>
    </row>
    <row r="3" spans="1:19" s="25" customFormat="1" ht="20.25" customHeight="1" x14ac:dyDescent="0.3">
      <c r="B3" s="59"/>
      <c r="C3" s="60" t="s">
        <v>16</v>
      </c>
      <c r="D3" s="61"/>
      <c r="E3" s="61"/>
      <c r="F3" s="61"/>
      <c r="G3" s="127"/>
      <c r="H3" s="127"/>
      <c r="I3" s="127"/>
      <c r="J3" s="62"/>
      <c r="K3" s="63"/>
      <c r="L3" s="63"/>
      <c r="M3" s="63"/>
      <c r="N3" s="63"/>
      <c r="O3" s="62"/>
      <c r="P3" s="62"/>
    </row>
    <row r="4" spans="1:19" s="25" customFormat="1" ht="21" customHeight="1" thickBot="1" x14ac:dyDescent="0.35">
      <c r="B4" s="64"/>
      <c r="C4" s="65" t="s">
        <v>4</v>
      </c>
      <c r="D4" s="61"/>
      <c r="E4" s="61"/>
      <c r="F4" s="61"/>
      <c r="G4" s="61"/>
      <c r="H4" s="62"/>
      <c r="I4" s="62"/>
      <c r="J4" s="62"/>
      <c r="K4" s="24"/>
      <c r="L4" s="24"/>
      <c r="M4" s="24"/>
      <c r="N4" s="24"/>
      <c r="O4" s="62"/>
      <c r="P4" s="62"/>
    </row>
    <row r="5" spans="1:19" s="25" customFormat="1" ht="24.75" customHeight="1" thickBot="1" x14ac:dyDescent="0.35">
      <c r="B5" s="26"/>
      <c r="C5" s="27"/>
      <c r="D5" s="28"/>
      <c r="E5" s="28"/>
      <c r="F5" s="24"/>
      <c r="G5" s="29" t="s">
        <v>3</v>
      </c>
      <c r="H5" s="24"/>
      <c r="J5" s="24"/>
      <c r="K5" s="30"/>
      <c r="L5" s="30"/>
      <c r="M5" s="31"/>
      <c r="O5" s="29" t="s">
        <v>3</v>
      </c>
    </row>
    <row r="6" spans="1:19" s="25" customFormat="1" ht="94.5" customHeight="1" thickTop="1" thickBot="1" x14ac:dyDescent="0.35">
      <c r="B6" s="32" t="s">
        <v>1</v>
      </c>
      <c r="C6" s="33" t="s">
        <v>49</v>
      </c>
      <c r="D6" s="33" t="s">
        <v>0</v>
      </c>
      <c r="E6" s="33" t="s">
        <v>50</v>
      </c>
      <c r="F6" s="33" t="s">
        <v>51</v>
      </c>
      <c r="G6" s="34" t="s">
        <v>2</v>
      </c>
      <c r="H6" s="33" t="s">
        <v>52</v>
      </c>
      <c r="I6" s="35" t="s">
        <v>53</v>
      </c>
      <c r="J6" s="33" t="s">
        <v>54</v>
      </c>
      <c r="K6" s="36" t="s">
        <v>17</v>
      </c>
      <c r="L6" s="36" t="s">
        <v>10</v>
      </c>
      <c r="M6" s="33" t="s">
        <v>11</v>
      </c>
      <c r="N6" s="33" t="s">
        <v>12</v>
      </c>
      <c r="O6" s="55" t="s">
        <v>13</v>
      </c>
      <c r="P6" s="55" t="s">
        <v>14</v>
      </c>
      <c r="Q6" s="55" t="s">
        <v>15</v>
      </c>
    </row>
    <row r="7" spans="1:19" ht="46.05" customHeight="1" thickTop="1" x14ac:dyDescent="0.3">
      <c r="A7" s="66"/>
      <c r="B7" s="67">
        <v>1</v>
      </c>
      <c r="C7" s="68" t="s">
        <v>18</v>
      </c>
      <c r="D7" s="69">
        <v>4</v>
      </c>
      <c r="E7" s="70" t="s">
        <v>19</v>
      </c>
      <c r="F7" s="68" t="s">
        <v>20</v>
      </c>
      <c r="G7" s="18"/>
      <c r="H7" s="113" t="s">
        <v>45</v>
      </c>
      <c r="I7" s="113" t="s">
        <v>23</v>
      </c>
      <c r="J7" s="113" t="s">
        <v>22</v>
      </c>
      <c r="K7" s="19">
        <f t="shared" ref="K7:K16" si="0">D7*M7</f>
        <v>19272.727272727272</v>
      </c>
      <c r="L7" s="19">
        <f t="shared" ref="L7:L16" si="1">D7*N7</f>
        <v>21200</v>
      </c>
      <c r="M7" s="7">
        <f>N7/1.1</f>
        <v>4818.181818181818</v>
      </c>
      <c r="N7" s="7">
        <v>5300</v>
      </c>
      <c r="O7" s="20"/>
      <c r="P7" s="21">
        <f t="shared" ref="P7:P16" si="2">D7*O7</f>
        <v>0</v>
      </c>
      <c r="Q7" s="41" t="str">
        <f t="shared" ref="Q7:Q16" si="3">IF(ISNUMBER(O7), IF(O7&gt;N7,"NEVYHOVUJE","VYHOVUJE")," ")</f>
        <v xml:space="preserve"> </v>
      </c>
      <c r="R7" s="71"/>
      <c r="S7" s="71"/>
    </row>
    <row r="8" spans="1:19" ht="46.05" customHeight="1" thickBot="1" x14ac:dyDescent="0.35">
      <c r="A8" s="73"/>
      <c r="B8" s="74">
        <v>2</v>
      </c>
      <c r="C8" s="75" t="s">
        <v>40</v>
      </c>
      <c r="D8" s="54">
        <v>4</v>
      </c>
      <c r="E8" s="44" t="s">
        <v>21</v>
      </c>
      <c r="F8" s="75" t="s">
        <v>48</v>
      </c>
      <c r="G8" s="13"/>
      <c r="H8" s="114"/>
      <c r="I8" s="114"/>
      <c r="J8" s="114"/>
      <c r="K8" s="14">
        <f t="shared" si="0"/>
        <v>10181.81818181818</v>
      </c>
      <c r="L8" s="14">
        <f t="shared" si="1"/>
        <v>11200</v>
      </c>
      <c r="M8" s="15">
        <f t="shared" ref="M8:M11" si="4">N8/1.1</f>
        <v>2545.454545454545</v>
      </c>
      <c r="N8" s="15">
        <v>2800</v>
      </c>
      <c r="O8" s="16"/>
      <c r="P8" s="17">
        <f t="shared" si="2"/>
        <v>0</v>
      </c>
      <c r="Q8" s="43" t="str">
        <f t="shared" si="3"/>
        <v xml:space="preserve"> </v>
      </c>
      <c r="R8" s="71"/>
      <c r="S8" s="71"/>
    </row>
    <row r="9" spans="1:19" ht="46.05" customHeight="1" thickTop="1" x14ac:dyDescent="0.3">
      <c r="A9" s="66"/>
      <c r="B9" s="67">
        <v>3</v>
      </c>
      <c r="C9" s="76" t="s">
        <v>36</v>
      </c>
      <c r="D9" s="77">
        <v>2</v>
      </c>
      <c r="E9" s="78" t="s">
        <v>19</v>
      </c>
      <c r="F9" s="76" t="s">
        <v>36</v>
      </c>
      <c r="G9" s="18"/>
      <c r="H9" s="113" t="s">
        <v>45</v>
      </c>
      <c r="I9" s="113" t="s">
        <v>27</v>
      </c>
      <c r="J9" s="113" t="s">
        <v>26</v>
      </c>
      <c r="K9" s="19">
        <f t="shared" si="0"/>
        <v>363.63636363636363</v>
      </c>
      <c r="L9" s="19">
        <f t="shared" si="1"/>
        <v>400</v>
      </c>
      <c r="M9" s="45">
        <f t="shared" si="4"/>
        <v>181.81818181818181</v>
      </c>
      <c r="N9" s="45">
        <v>200</v>
      </c>
      <c r="O9" s="20"/>
      <c r="P9" s="21">
        <f t="shared" si="2"/>
        <v>0</v>
      </c>
      <c r="Q9" s="41" t="str">
        <f t="shared" si="3"/>
        <v xml:space="preserve"> </v>
      </c>
      <c r="R9" s="71"/>
      <c r="S9" s="71"/>
    </row>
    <row r="10" spans="1:19" ht="46.05" customHeight="1" thickBot="1" x14ac:dyDescent="0.35">
      <c r="A10" s="73"/>
      <c r="B10" s="74">
        <v>4</v>
      </c>
      <c r="C10" s="79" t="s">
        <v>37</v>
      </c>
      <c r="D10" s="54">
        <v>2</v>
      </c>
      <c r="E10" s="44" t="s">
        <v>19</v>
      </c>
      <c r="F10" s="75" t="s">
        <v>38</v>
      </c>
      <c r="G10" s="13"/>
      <c r="H10" s="114"/>
      <c r="I10" s="114"/>
      <c r="J10" s="114"/>
      <c r="K10" s="14">
        <f t="shared" si="0"/>
        <v>4909.090909090909</v>
      </c>
      <c r="L10" s="14">
        <f t="shared" si="1"/>
        <v>5400</v>
      </c>
      <c r="M10" s="46">
        <f t="shared" si="4"/>
        <v>2454.5454545454545</v>
      </c>
      <c r="N10" s="46">
        <v>2700</v>
      </c>
      <c r="O10" s="16"/>
      <c r="P10" s="17">
        <f t="shared" si="2"/>
        <v>0</v>
      </c>
      <c r="Q10" s="43" t="str">
        <f t="shared" si="3"/>
        <v xml:space="preserve"> </v>
      </c>
      <c r="R10" s="71"/>
      <c r="S10" s="71"/>
    </row>
    <row r="11" spans="1:19" ht="46.05" customHeight="1" thickTop="1" thickBot="1" x14ac:dyDescent="0.35">
      <c r="A11" s="80"/>
      <c r="B11" s="81">
        <v>5</v>
      </c>
      <c r="C11" s="82" t="s">
        <v>39</v>
      </c>
      <c r="D11" s="83">
        <v>2</v>
      </c>
      <c r="E11" s="48" t="s">
        <v>19</v>
      </c>
      <c r="F11" s="82" t="s">
        <v>55</v>
      </c>
      <c r="G11" s="47"/>
      <c r="H11" s="48" t="s">
        <v>45</v>
      </c>
      <c r="I11" s="48" t="s">
        <v>24</v>
      </c>
      <c r="J11" s="48" t="s">
        <v>25</v>
      </c>
      <c r="K11" s="49">
        <f t="shared" si="0"/>
        <v>3636.363636363636</v>
      </c>
      <c r="L11" s="49">
        <f t="shared" si="1"/>
        <v>4000</v>
      </c>
      <c r="M11" s="50">
        <f t="shared" si="4"/>
        <v>1818.181818181818</v>
      </c>
      <c r="N11" s="50">
        <v>2000</v>
      </c>
      <c r="O11" s="51"/>
      <c r="P11" s="52">
        <f t="shared" si="2"/>
        <v>0</v>
      </c>
      <c r="Q11" s="53" t="str">
        <f t="shared" si="3"/>
        <v xml:space="preserve"> </v>
      </c>
      <c r="R11" s="71"/>
      <c r="S11" s="71"/>
    </row>
    <row r="12" spans="1:19" ht="46.05" customHeight="1" thickTop="1" thickBot="1" x14ac:dyDescent="0.35">
      <c r="A12" s="84"/>
      <c r="B12" s="81">
        <v>6</v>
      </c>
      <c r="C12" s="85" t="s">
        <v>46</v>
      </c>
      <c r="D12" s="83">
        <v>1</v>
      </c>
      <c r="E12" s="48" t="s">
        <v>19</v>
      </c>
      <c r="F12" s="86" t="s">
        <v>47</v>
      </c>
      <c r="G12" s="47"/>
      <c r="H12" s="48" t="s">
        <v>45</v>
      </c>
      <c r="I12" s="48" t="s">
        <v>28</v>
      </c>
      <c r="J12" s="48" t="s">
        <v>29</v>
      </c>
      <c r="K12" s="49">
        <f t="shared" si="0"/>
        <v>4300</v>
      </c>
      <c r="L12" s="49">
        <f t="shared" si="1"/>
        <v>4700</v>
      </c>
      <c r="M12" s="50">
        <v>4300</v>
      </c>
      <c r="N12" s="50">
        <v>4700</v>
      </c>
      <c r="O12" s="51"/>
      <c r="P12" s="52">
        <f t="shared" si="2"/>
        <v>0</v>
      </c>
      <c r="Q12" s="53" t="str">
        <f t="shared" si="3"/>
        <v xml:space="preserve"> </v>
      </c>
      <c r="R12" s="71"/>
      <c r="S12" s="71"/>
    </row>
    <row r="13" spans="1:19" ht="46.05" customHeight="1" thickTop="1" x14ac:dyDescent="0.3">
      <c r="A13" s="87"/>
      <c r="B13" s="67">
        <v>7</v>
      </c>
      <c r="C13" s="88" t="s">
        <v>41</v>
      </c>
      <c r="D13" s="69">
        <v>1</v>
      </c>
      <c r="E13" s="70" t="s">
        <v>19</v>
      </c>
      <c r="F13" s="88" t="s">
        <v>31</v>
      </c>
      <c r="G13" s="18"/>
      <c r="H13" s="113" t="s">
        <v>45</v>
      </c>
      <c r="I13" s="113" t="s">
        <v>32</v>
      </c>
      <c r="J13" s="113" t="s">
        <v>33</v>
      </c>
      <c r="K13" s="19">
        <f t="shared" si="0"/>
        <v>2090.9090909090905</v>
      </c>
      <c r="L13" s="19">
        <f t="shared" si="1"/>
        <v>2300</v>
      </c>
      <c r="M13" s="7">
        <f>N13/1.1</f>
        <v>2090.9090909090905</v>
      </c>
      <c r="N13" s="7">
        <v>2300</v>
      </c>
      <c r="O13" s="20"/>
      <c r="P13" s="21">
        <f t="shared" si="2"/>
        <v>0</v>
      </c>
      <c r="Q13" s="41" t="str">
        <f t="shared" si="3"/>
        <v xml:space="preserve"> </v>
      </c>
      <c r="R13" s="71"/>
      <c r="S13" s="71"/>
    </row>
    <row r="14" spans="1:19" ht="46.05" customHeight="1" x14ac:dyDescent="0.3">
      <c r="A14" s="89"/>
      <c r="B14" s="90">
        <v>8</v>
      </c>
      <c r="C14" s="91" t="s">
        <v>42</v>
      </c>
      <c r="D14" s="92">
        <v>1</v>
      </c>
      <c r="E14" s="93" t="s">
        <v>19</v>
      </c>
      <c r="F14" s="91" t="s">
        <v>30</v>
      </c>
      <c r="G14" s="8"/>
      <c r="H14" s="115"/>
      <c r="I14" s="115"/>
      <c r="J14" s="115"/>
      <c r="K14" s="9">
        <f t="shared" si="0"/>
        <v>2090.9090909090905</v>
      </c>
      <c r="L14" s="9">
        <f t="shared" si="1"/>
        <v>2300</v>
      </c>
      <c r="M14" s="10">
        <f t="shared" ref="M14:M16" si="5">N14/1.1</f>
        <v>2090.9090909090905</v>
      </c>
      <c r="N14" s="10">
        <v>2300</v>
      </c>
      <c r="O14" s="11"/>
      <c r="P14" s="12">
        <f t="shared" si="2"/>
        <v>0</v>
      </c>
      <c r="Q14" s="42" t="str">
        <f t="shared" si="3"/>
        <v xml:space="preserve"> </v>
      </c>
      <c r="R14" s="71"/>
      <c r="S14" s="71"/>
    </row>
    <row r="15" spans="1:19" ht="46.05" customHeight="1" x14ac:dyDescent="0.3">
      <c r="A15" s="89"/>
      <c r="B15" s="67">
        <v>9</v>
      </c>
      <c r="C15" s="94" t="s">
        <v>43</v>
      </c>
      <c r="D15" s="92">
        <v>1</v>
      </c>
      <c r="E15" s="93" t="s">
        <v>19</v>
      </c>
      <c r="F15" s="94" t="s">
        <v>30</v>
      </c>
      <c r="G15" s="8"/>
      <c r="H15" s="115"/>
      <c r="I15" s="115"/>
      <c r="J15" s="115"/>
      <c r="K15" s="9">
        <f t="shared" si="0"/>
        <v>2090.9090909090905</v>
      </c>
      <c r="L15" s="9">
        <f t="shared" si="1"/>
        <v>2300</v>
      </c>
      <c r="M15" s="10">
        <f t="shared" si="5"/>
        <v>2090.9090909090905</v>
      </c>
      <c r="N15" s="10">
        <v>2300</v>
      </c>
      <c r="O15" s="11"/>
      <c r="P15" s="12">
        <f t="shared" si="2"/>
        <v>0</v>
      </c>
      <c r="Q15" s="42" t="str">
        <f t="shared" si="3"/>
        <v xml:space="preserve"> </v>
      </c>
      <c r="R15" s="71"/>
      <c r="S15" s="71"/>
    </row>
    <row r="16" spans="1:19" ht="46.05" customHeight="1" thickBot="1" x14ac:dyDescent="0.35">
      <c r="A16" s="73"/>
      <c r="B16" s="74">
        <v>10</v>
      </c>
      <c r="C16" s="95" t="s">
        <v>44</v>
      </c>
      <c r="D16" s="54">
        <v>1</v>
      </c>
      <c r="E16" s="44" t="s">
        <v>19</v>
      </c>
      <c r="F16" s="95" t="s">
        <v>30</v>
      </c>
      <c r="G16" s="13"/>
      <c r="H16" s="114"/>
      <c r="I16" s="114"/>
      <c r="J16" s="114"/>
      <c r="K16" s="14">
        <f t="shared" si="0"/>
        <v>2090.9090909090905</v>
      </c>
      <c r="L16" s="14">
        <f t="shared" si="1"/>
        <v>2300</v>
      </c>
      <c r="M16" s="15">
        <f t="shared" si="5"/>
        <v>2090.9090909090905</v>
      </c>
      <c r="N16" s="15">
        <v>2300</v>
      </c>
      <c r="O16" s="16"/>
      <c r="P16" s="17">
        <f t="shared" si="2"/>
        <v>0</v>
      </c>
      <c r="Q16" s="43" t="str">
        <f t="shared" si="3"/>
        <v xml:space="preserve"> </v>
      </c>
      <c r="R16" s="71"/>
      <c r="S16" s="71"/>
    </row>
    <row r="17" spans="1:19" ht="13.5" customHeight="1" thickTop="1" thickBot="1" x14ac:dyDescent="0.35">
      <c r="A17" s="96"/>
      <c r="B17" s="96"/>
      <c r="C17" s="97"/>
      <c r="D17" s="96"/>
      <c r="E17" s="97"/>
      <c r="F17" s="97"/>
      <c r="G17" s="96"/>
      <c r="H17" s="97"/>
      <c r="I17" s="97"/>
      <c r="J17" s="97"/>
      <c r="K17" s="96"/>
      <c r="L17" s="96"/>
      <c r="M17" s="96"/>
      <c r="N17" s="96"/>
      <c r="O17" s="96"/>
      <c r="P17" s="96"/>
      <c r="Q17" s="96"/>
      <c r="R17" s="98"/>
      <c r="S17" s="71"/>
    </row>
    <row r="18" spans="1:19" ht="60.75" customHeight="1" thickTop="1" thickBot="1" x14ac:dyDescent="0.35">
      <c r="A18" s="99"/>
      <c r="B18" s="126" t="s">
        <v>6</v>
      </c>
      <c r="C18" s="126"/>
      <c r="D18" s="126"/>
      <c r="E18" s="126"/>
      <c r="F18" s="126"/>
      <c r="G18" s="126"/>
      <c r="H18" s="37"/>
      <c r="I18" s="100"/>
      <c r="J18" s="100"/>
      <c r="K18" s="101"/>
      <c r="L18" s="1"/>
      <c r="M18" s="40" t="s">
        <v>7</v>
      </c>
      <c r="N18" s="33" t="s">
        <v>8</v>
      </c>
      <c r="O18" s="116" t="s">
        <v>9</v>
      </c>
      <c r="P18" s="117"/>
      <c r="Q18" s="118"/>
    </row>
    <row r="19" spans="1:19" ht="33" customHeight="1" thickTop="1" thickBot="1" x14ac:dyDescent="0.35">
      <c r="A19" s="99"/>
      <c r="B19" s="119" t="s">
        <v>5</v>
      </c>
      <c r="C19" s="119"/>
      <c r="D19" s="119"/>
      <c r="E19" s="119"/>
      <c r="F19" s="119"/>
      <c r="G19" s="119"/>
      <c r="H19" s="102"/>
      <c r="I19" s="38"/>
      <c r="J19" s="38"/>
      <c r="K19" s="2"/>
      <c r="L19" s="3"/>
      <c r="M19" s="4">
        <f>SUM(K7:K16)</f>
        <v>51027.272727272721</v>
      </c>
      <c r="N19" s="56">
        <f>SUM(L7:L16)</f>
        <v>56100</v>
      </c>
      <c r="O19" s="120">
        <f>SUM(P7:P16)</f>
        <v>0</v>
      </c>
      <c r="P19" s="121"/>
      <c r="Q19" s="122"/>
    </row>
    <row r="20" spans="1:19" ht="39.75" customHeight="1" thickTop="1" x14ac:dyDescent="0.3">
      <c r="A20" s="99"/>
      <c r="I20" s="39"/>
      <c r="J20" s="39"/>
      <c r="K20" s="5"/>
      <c r="L20" s="105"/>
      <c r="M20" s="105"/>
      <c r="N20" s="105"/>
      <c r="O20" s="106"/>
      <c r="P20" s="106"/>
      <c r="Q20" s="106"/>
      <c r="R20" s="106"/>
    </row>
    <row r="21" spans="1:19" ht="19.95" customHeight="1" x14ac:dyDescent="0.3">
      <c r="A21" s="99"/>
      <c r="I21" s="39"/>
      <c r="J21" s="39"/>
      <c r="K21" s="5"/>
      <c r="L21" s="105"/>
      <c r="M21" s="105"/>
      <c r="N21" s="6"/>
      <c r="O21" s="6"/>
      <c r="P21" s="6"/>
      <c r="Q21" s="106"/>
      <c r="R21" s="106"/>
    </row>
    <row r="22" spans="1:19" ht="71.25" customHeight="1" x14ac:dyDescent="0.3">
      <c r="A22" s="99"/>
      <c r="I22" s="39"/>
      <c r="J22" s="39"/>
      <c r="K22" s="5"/>
      <c r="L22" s="105"/>
      <c r="M22" s="105"/>
      <c r="N22" s="6"/>
      <c r="O22" s="6"/>
      <c r="P22" s="6"/>
      <c r="Q22" s="106"/>
      <c r="R22" s="106"/>
    </row>
    <row r="23" spans="1:19" ht="36" customHeight="1" x14ac:dyDescent="0.3">
      <c r="A23" s="99"/>
      <c r="I23" s="107"/>
      <c r="J23" s="107"/>
      <c r="K23" s="108"/>
      <c r="L23" s="108"/>
      <c r="M23" s="108"/>
      <c r="N23" s="105"/>
      <c r="O23" s="106"/>
      <c r="P23" s="106"/>
      <c r="Q23" s="106"/>
      <c r="R23" s="106"/>
    </row>
    <row r="24" spans="1:19" ht="14.25" customHeight="1" x14ac:dyDescent="0.3">
      <c r="A24" s="99"/>
      <c r="B24" s="106"/>
      <c r="C24" s="109"/>
      <c r="D24" s="110"/>
      <c r="E24" s="111"/>
      <c r="F24" s="109"/>
      <c r="G24" s="105"/>
      <c r="H24" s="109"/>
      <c r="I24" s="112"/>
      <c r="J24" s="112"/>
      <c r="K24" s="105"/>
      <c r="L24" s="105"/>
      <c r="M24" s="105"/>
      <c r="N24" s="105"/>
      <c r="O24" s="106"/>
      <c r="P24" s="106"/>
      <c r="Q24" s="106"/>
      <c r="R24" s="106"/>
    </row>
    <row r="25" spans="1:19" ht="14.25" customHeight="1" x14ac:dyDescent="0.3">
      <c r="A25" s="99"/>
      <c r="B25" s="106"/>
      <c r="C25" s="109"/>
      <c r="D25" s="110"/>
      <c r="E25" s="111"/>
      <c r="F25" s="109"/>
      <c r="G25" s="105"/>
      <c r="H25" s="109"/>
      <c r="I25" s="112"/>
      <c r="J25" s="112"/>
      <c r="K25" s="105"/>
      <c r="L25" s="105"/>
      <c r="M25" s="105"/>
      <c r="N25" s="105"/>
      <c r="O25" s="106"/>
      <c r="P25" s="106"/>
      <c r="Q25" s="106"/>
      <c r="R25" s="106"/>
    </row>
    <row r="26" spans="1:19" ht="14.25" customHeight="1" x14ac:dyDescent="0.3">
      <c r="A26" s="99"/>
      <c r="B26" s="106"/>
      <c r="C26" s="109"/>
      <c r="D26" s="110"/>
      <c r="E26" s="111"/>
      <c r="F26" s="109"/>
      <c r="G26" s="105"/>
      <c r="H26" s="109"/>
      <c r="I26" s="112"/>
      <c r="J26" s="112"/>
      <c r="K26" s="105"/>
      <c r="L26" s="105"/>
      <c r="M26" s="105"/>
      <c r="N26" s="105"/>
      <c r="O26" s="106"/>
      <c r="P26" s="106"/>
      <c r="Q26" s="106"/>
      <c r="R26" s="106"/>
    </row>
    <row r="27" spans="1:19" ht="14.25" customHeight="1" x14ac:dyDescent="0.3">
      <c r="A27" s="99"/>
      <c r="B27" s="106"/>
      <c r="C27" s="109"/>
      <c r="D27" s="110"/>
      <c r="E27" s="111"/>
      <c r="F27" s="109"/>
      <c r="G27" s="105"/>
      <c r="H27" s="109"/>
      <c r="I27" s="112"/>
      <c r="J27" s="112"/>
      <c r="K27" s="105"/>
      <c r="L27" s="105"/>
      <c r="M27" s="105"/>
      <c r="N27" s="105"/>
      <c r="O27" s="106"/>
      <c r="P27" s="106"/>
      <c r="Q27" s="106"/>
      <c r="R27" s="106"/>
    </row>
    <row r="28" spans="1:19" x14ac:dyDescent="0.3">
      <c r="C28" s="25"/>
      <c r="D28" s="72"/>
      <c r="E28" s="25"/>
      <c r="F28" s="25"/>
      <c r="G28" s="72"/>
      <c r="H28" s="25"/>
      <c r="J28" s="25"/>
      <c r="K28" s="72"/>
      <c r="L28" s="72"/>
      <c r="M28" s="72"/>
    </row>
    <row r="29" spans="1:19" x14ac:dyDescent="0.3">
      <c r="C29" s="25"/>
      <c r="D29" s="72"/>
      <c r="E29" s="25"/>
      <c r="F29" s="25"/>
      <c r="G29" s="72"/>
      <c r="H29" s="25"/>
      <c r="J29" s="25"/>
      <c r="K29" s="72"/>
      <c r="L29" s="72"/>
      <c r="M29" s="72"/>
    </row>
    <row r="30" spans="1:19" x14ac:dyDescent="0.3">
      <c r="C30" s="25"/>
      <c r="D30" s="72"/>
      <c r="E30" s="25"/>
      <c r="F30" s="25"/>
      <c r="G30" s="72"/>
      <c r="H30" s="25"/>
      <c r="J30" s="25"/>
      <c r="K30" s="72"/>
      <c r="L30" s="72"/>
      <c r="M30" s="72"/>
    </row>
  </sheetData>
  <sheetProtection password="F79C" sheet="1" objects="1" scenarios="1" selectLockedCells="1"/>
  <mergeCells count="17">
    <mergeCell ref="O2:Q2"/>
    <mergeCell ref="B1:C1"/>
    <mergeCell ref="B18:G18"/>
    <mergeCell ref="G3:I3"/>
    <mergeCell ref="G2:I2"/>
    <mergeCell ref="I7:I8"/>
    <mergeCell ref="I9:I10"/>
    <mergeCell ref="J7:J8"/>
    <mergeCell ref="J9:J10"/>
    <mergeCell ref="H7:H8"/>
    <mergeCell ref="H9:H10"/>
    <mergeCell ref="H13:H16"/>
    <mergeCell ref="O18:Q18"/>
    <mergeCell ref="B19:G19"/>
    <mergeCell ref="O19:Q19"/>
    <mergeCell ref="I13:I16"/>
    <mergeCell ref="J13:J16"/>
  </mergeCells>
  <conditionalFormatting sqref="B7:B16">
    <cfRule type="containsBlanks" dxfId="21" priority="44">
      <formula>LEN(TRIM(B7))=0</formula>
    </cfRule>
  </conditionalFormatting>
  <conditionalFormatting sqref="G7:G16">
    <cfRule type="containsBlanks" dxfId="20" priority="42">
      <formula>LEN(TRIM(G7))=0</formula>
    </cfRule>
    <cfRule type="notContainsBlanks" dxfId="19" priority="43">
      <formula>LEN(TRIM(G7))&gt;0</formula>
    </cfRule>
  </conditionalFormatting>
  <conditionalFormatting sqref="B7:B16">
    <cfRule type="cellIs" dxfId="18" priority="39" operator="greaterThanOrEqual">
      <formula>1</formula>
    </cfRule>
  </conditionalFormatting>
  <conditionalFormatting sqref="O8:O9 O11:O12 O14:O15">
    <cfRule type="notContainsBlanks" dxfId="17" priority="37">
      <formula>LEN(TRIM(O8))&gt;0</formula>
    </cfRule>
    <cfRule type="containsBlanks" dxfId="16" priority="38">
      <formula>LEN(TRIM(O8))=0</formula>
    </cfRule>
  </conditionalFormatting>
  <conditionalFormatting sqref="Q7:Q16">
    <cfRule type="cellIs" dxfId="15" priority="35" operator="equal">
      <formula>"NEVYHOVUJE"</formula>
    </cfRule>
    <cfRule type="cellIs" dxfId="14" priority="36" operator="equal">
      <formula>"VYHOVUJE"</formula>
    </cfRule>
  </conditionalFormatting>
  <conditionalFormatting sqref="O7 O10 O13 O16">
    <cfRule type="notContainsBlanks" dxfId="13" priority="33">
      <formula>LEN(TRIM(O7))&gt;0</formula>
    </cfRule>
    <cfRule type="containsBlanks" dxfId="12" priority="34">
      <formula>LEN(TRIM(O7))=0</formula>
    </cfRule>
  </conditionalFormatting>
  <conditionalFormatting sqref="B4">
    <cfRule type="containsBlanks" dxfId="11" priority="25">
      <formula>LEN(TRIM(B4))=0</formula>
    </cfRule>
    <cfRule type="notContainsBlanks" dxfId="10" priority="26">
      <formula>LEN(TRIM(B4))&gt;0</formula>
    </cfRule>
  </conditionalFormatting>
  <conditionalFormatting sqref="D8">
    <cfRule type="containsBlanks" dxfId="9" priority="11">
      <formula>LEN(TRIM(D8))=0</formula>
    </cfRule>
  </conditionalFormatting>
  <conditionalFormatting sqref="D7">
    <cfRule type="containsBlanks" dxfId="8" priority="10">
      <formula>LEN(TRIM(D7))=0</formula>
    </cfRule>
  </conditionalFormatting>
  <conditionalFormatting sqref="D9">
    <cfRule type="containsBlanks" dxfId="7" priority="9">
      <formula>LEN(TRIM(D9))=0</formula>
    </cfRule>
  </conditionalFormatting>
  <conditionalFormatting sqref="D10">
    <cfRule type="containsBlanks" dxfId="6" priority="8">
      <formula>LEN(TRIM(D10))=0</formula>
    </cfRule>
  </conditionalFormatting>
  <conditionalFormatting sqref="D11">
    <cfRule type="containsBlanks" dxfId="5" priority="7">
      <formula>LEN(TRIM(D11))=0</formula>
    </cfRule>
  </conditionalFormatting>
  <conditionalFormatting sqref="D12">
    <cfRule type="containsBlanks" dxfId="4" priority="6">
      <formula>LEN(TRIM(D12))=0</formula>
    </cfRule>
  </conditionalFormatting>
  <conditionalFormatting sqref="D13">
    <cfRule type="containsBlanks" dxfId="3" priority="5">
      <formula>LEN(TRIM(D13))=0</formula>
    </cfRule>
  </conditionalFormatting>
  <conditionalFormatting sqref="D14">
    <cfRule type="containsBlanks" dxfId="2" priority="4">
      <formula>LEN(TRIM(D14))=0</formula>
    </cfRule>
  </conditionalFormatting>
  <conditionalFormatting sqref="D16">
    <cfRule type="containsBlanks" dxfId="1" priority="3">
      <formula>LEN(TRIM(D16))=0</formula>
    </cfRule>
  </conditionalFormatting>
  <conditionalFormatting sqref="D15">
    <cfRule type="containsBlanks" dxfId="0" priority="2">
      <formula>LEN(TRIM(D15))=0</formula>
    </cfRule>
  </conditionalFormatting>
  <dataValidations count="1">
    <dataValidation type="list" showInputMessage="1" showErrorMessage="1" sqref="E7:E1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2016-07-27T10:48:21Z</dcterms:modified>
</cp:coreProperties>
</file>