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136" windowWidth="14400" windowHeight="3612" tabRatio="939" activeTab="0"/>
  </bookViews>
  <sheets>
    <sheet name="Tonery" sheetId="22" r:id="rId1"/>
  </sheets>
  <definedNames>
    <definedName name="_xlnm.Print_Area" localSheetId="0">'Tonery'!$A$1:$Q$28</definedName>
  </definedNames>
  <calcPr calcId="145621"/>
</workbook>
</file>

<file path=xl/sharedStrings.xml><?xml version="1.0" encoding="utf-8"?>
<sst xmlns="http://schemas.openxmlformats.org/spreadsheetml/2006/main" count="108" uniqueCount="78">
  <si>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</si>
  <si>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</si>
  <si>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</si>
  <si>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</si>
  <si>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</si>
  <si>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</si>
  <si>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</si>
  <si>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</si>
  <si>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</si>
  <si>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</si>
  <si>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</si>
  <si>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</si>
  <si>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</si>
  <si>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</si>
  <si>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</si>
  <si>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</si>
  <si>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</si>
  <si>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</si>
  <si>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Veleslavínova 42, Plzeň, VC 315</t>
  </si>
  <si>
    <t>Kollárova 19,Plzeň</t>
  </si>
  <si>
    <t>Sedláčkova 15,Plzeň</t>
  </si>
  <si>
    <t>Tonery - 023 - 2016</t>
  </si>
  <si>
    <t>samostatná faktura</t>
  </si>
  <si>
    <t>Priloha_c._1_Kupni_smlouvy_technicka_specifikace_T-023-2016</t>
  </si>
  <si>
    <t xml:space="preserve">Originální, nebo kompatibilní toner splňující podmínky certifikátu STMC. Minimální výtěžnost při 5% pokrytí 6000 stran. </t>
  </si>
  <si>
    <t>Plzeň, Univerzitní 16, dv.č. T211</t>
  </si>
  <si>
    <t xml:space="preserve">Toner do tiskárny OKI C 8600 – žlutý  </t>
  </si>
  <si>
    <t xml:space="preserve">Toner do tiskárny OKI C 8600 – červený   </t>
  </si>
  <si>
    <t>Originální, nebo kompatibilní obrazová jednotka pro toner černé barvy . Minimální životnost 20000 stran.</t>
  </si>
  <si>
    <t>Toner do tiskárny OKI MB491 černý</t>
  </si>
  <si>
    <t>Toner do tiskárny OKI MC562 černý</t>
  </si>
  <si>
    <t>Toner do tiskárny HP LASER JET 1320 černý</t>
  </si>
  <si>
    <t>Toner do kopírovacího stroje TOSHIBA 1370 černý</t>
  </si>
  <si>
    <t>Toner do multifunkčního zařízení MINOLTA BIZHUB C220 černý</t>
  </si>
  <si>
    <r>
      <t xml:space="preserve">Kratochvíl, Linda, Bárta
tel. 37 763 </t>
    </r>
    <r>
      <rPr>
        <b/>
        <sz val="11"/>
        <color theme="1"/>
        <rFont val="Calibri"/>
        <family val="2"/>
        <scheme val="minor"/>
      </rPr>
      <t xml:space="preserve">1312, 1315, 1317
</t>
    </r>
    <r>
      <rPr>
        <sz val="11"/>
        <color theme="1"/>
        <rFont val="Calibri"/>
        <family val="2"/>
        <scheme val="minor"/>
      </rPr>
      <t xml:space="preserve">mob:  727 972 574 </t>
    </r>
  </si>
  <si>
    <t xml:space="preserve">Forstová Veronika, 
tel.: 377 636 001 </t>
  </si>
  <si>
    <t>SKM Němcová 
tel.377 634 851</t>
  </si>
  <si>
    <t>KSA Vlasáková 
tel.377 635 303</t>
  </si>
  <si>
    <t>Hásová Veronika 
tel.377 635 672</t>
  </si>
  <si>
    <t>Slavíková 
tel.377 637 259</t>
  </si>
  <si>
    <t>KFI Kušnírová 
tel.377 635 546</t>
  </si>
  <si>
    <t>KMM Štěrbová 
tel.377 638 301</t>
  </si>
  <si>
    <t>Sady Pětatřicátníků 14, Plzeň</t>
  </si>
  <si>
    <t>Sedláčkova 19, Plzeň</t>
  </si>
  <si>
    <t>Univerzitní 22, Plzeň</t>
  </si>
  <si>
    <t>Originální, nebo kompatibilní toner splňující podmínky certifikátu STMC. Minimální výtěžnost při 5% pokrytí 3000 stran.</t>
  </si>
  <si>
    <t xml:space="preserve">Originální, nebo kompatibilní toner splňující podmínky certifikátu STMC. Minimální výtěžnost při 5% pokrytí 7000 stran. </t>
  </si>
  <si>
    <t>Originální, nebo kompatibilní toner splňující podmínky certifikátu STMC. Minimální výtěžnost při 5% pokrytí 2500 stran.</t>
  </si>
  <si>
    <t>Originální, nebo kompatibilní toner splňující podmínky certifikátu STMC. Minimální výtěžnost při 5% pokrytí 4300 stran.</t>
  </si>
  <si>
    <t>Originální, nebo kompatibilní toner splňující podmínky certifikátu STMC. Minimální výtěžnost při 5% pokrytí 2100 stran.</t>
  </si>
  <si>
    <t>Originální, nebo kompatibilní toner splňující podmínky certifikátu STMC. Minimální výtěžnost při 5% pokrytí 2000 stran.</t>
  </si>
  <si>
    <t>Originální, nebo kompatibilní toner splňující podmínky certifikátu STMC. Životnost toneru je 29000 stran.</t>
  </si>
  <si>
    <t>Toner do tiskárny HP LJ 1100 černý</t>
  </si>
  <si>
    <t>Toner do tiskárny HP LJ P3015</t>
  </si>
  <si>
    <t>Toner do tiskárny OKI C321DN žlutý</t>
  </si>
  <si>
    <t>Toner do tiskárny OKI C321DN červený</t>
  </si>
  <si>
    <t>Toner do tiskárny OKI C321DN modrý</t>
  </si>
  <si>
    <t>Toner do tiskárny OKI C321DN černý</t>
  </si>
  <si>
    <t>Toner do tiskárny CANON MF 6180 dw</t>
  </si>
  <si>
    <t>Toner do tiskárny HP LJ P2055dn X</t>
  </si>
  <si>
    <t>Toner do tiskárny HP P1566 černá</t>
  </si>
  <si>
    <t>Toner do tiskárny HP LASER JET 3052 černý</t>
  </si>
  <si>
    <t>Toner do tiskárny Conon i-sensys MF4730 černý</t>
  </si>
  <si>
    <t xml:space="preserve">Tiskový válec do tiskárny OKI C 8600 – černý  </t>
  </si>
  <si>
    <t>Originální, nebo kompatibilní toner splňující podmínky certifikátu STMC. Minimální výtěžnost při 5%pokrytí 2500 stran</t>
  </si>
  <si>
    <t>Originální, nebo kompatibilní toner splňující podmínky certifikátu STMC. Minimální výtěžnost při 5%pokrytí 12500 stran</t>
  </si>
  <si>
    <t>Originální, nebo kompatibilní toner splňující podmínky certifikátu STMC. Minimální výtěžnost při 5% pokrytí 1500 stran</t>
  </si>
  <si>
    <t>Originální, nebo kompatibilní toner splňující podmínky certifikátu STMC. Minimální výtěžnost při 5% pokrytí 1500 stran.</t>
  </si>
  <si>
    <t>Originální, nebo kompatibilní toner splňující podmínky certifikátu STMC. Minimální výtěžnost při 5% pokrytí 2200 stran.</t>
  </si>
  <si>
    <t>Originální, nebo kompatibilní toner splňující podmínky certifikátu STMC. Minimální výtěžnost při 5% pokrytí 2100 stran</t>
  </si>
  <si>
    <t>Originální, nebo kompatibilní toner splňující podmínky certifikátu STMC. Minimální výtěžnost při 5% pokrytí 6500 stran</t>
  </si>
  <si>
    <t>Název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</si>
  <si>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</si>
  <si>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</si>
  <si>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</si>
  <si>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</si>
  <si>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</si>
  <si>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Obchodní název +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</si>
</sst>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n"/>
    </border>
    <border>
      <left style="thick"/>
      <right style="thick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/>
      <right style="thick"/>
      <top style="thick"/>
      <bottom/>
    </border>
    <border>
      <left style="medium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3" borderId="9" xfId="0" applyNumberFormat="1" applyFill="1" applyBorder="1" applyAlignment="1" applyProtection="1">
      <alignment horizontal="center" vertical="center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2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/>
      <protection/>
    </xf>
    <xf numFmtId="1" fontId="0" fillId="2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4" borderId="14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2" fontId="0" fillId="4" borderId="15" xfId="0" applyNumberFormat="1" applyFill="1" applyBorder="1" applyAlignment="1" applyProtection="1">
      <alignment horizontal="center" vertical="center" wrapText="1"/>
      <protection/>
    </xf>
    <xf numFmtId="2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1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2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1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2" fontId="0" fillId="4" borderId="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2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1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2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1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29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33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29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180975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180975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180975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180975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180975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29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29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9259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18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739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34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36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412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31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41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27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31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85725</xdr:colOff>
      <xdr:row>28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27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31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18335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26100" y="21231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29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477875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28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8754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30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30700" y="1950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9525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34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4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34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4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3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4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3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34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4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4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35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35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3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5643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SheetLayoutView="55" workbookViewId="0" topLeftCell="A4">
      <selection activeCell="G8" sqref="G8"/>
    </sheetView>
  </sheetViews>
  <sheetFormatPr defaultColWidth="9.140625" defaultRowHeight="15"/>
  <cols>
    <col min="1" max="1" width="1.421875" style="94" customWidth="1"/>
    <col min="2" max="2" width="5.7109375" style="94" customWidth="1"/>
    <col min="3" max="3" width="43.421875" style="13" customWidth="1"/>
    <col min="4" max="4" width="9.7109375" style="132" customWidth="1"/>
    <col min="5" max="5" width="9.00390625" style="17" customWidth="1"/>
    <col min="6" max="6" width="46.421875" style="13" customWidth="1"/>
    <col min="7" max="7" width="27.7109375" style="13" customWidth="1"/>
    <col min="8" max="8" width="22.8515625" style="14" customWidth="1"/>
    <col min="9" max="9" width="22.140625" style="13" customWidth="1"/>
    <col min="10" max="11" width="22.140625" style="141" hidden="1" customWidth="1"/>
    <col min="12" max="12" width="27.421875" style="141" hidden="1" customWidth="1"/>
    <col min="13" max="13" width="26.00390625" style="94" customWidth="1"/>
    <col min="14" max="14" width="20.00390625" style="94" customWidth="1"/>
    <col min="15" max="15" width="21.00390625" style="94" customWidth="1"/>
    <col min="16" max="16" width="19.421875" style="94" customWidth="1"/>
    <col min="17" max="17" width="18.57421875" style="94" customWidth="1"/>
    <col min="18" max="16384" width="8.8515625" style="94" customWidth="1"/>
  </cols>
  <sheetData>
    <row r="1" spans="2:13" s="14" customFormat="1" ht="24.6" customHeight="1">
      <c r="B1" s="76" t="s">
        <v>21</v>
      </c>
      <c r="C1" s="81"/>
      <c r="D1" s="17"/>
      <c r="E1" s="17"/>
      <c r="F1" s="13"/>
      <c r="G1" s="82"/>
      <c r="H1" s="83"/>
      <c r="I1" s="83"/>
      <c r="J1" s="13"/>
      <c r="K1" s="13"/>
      <c r="L1" s="13"/>
      <c r="M1" s="13"/>
    </row>
    <row r="2" spans="3:17" s="14" customFormat="1" ht="18.75" customHeight="1">
      <c r="C2" s="13"/>
      <c r="D2" s="11"/>
      <c r="E2" s="12"/>
      <c r="F2" s="13"/>
      <c r="G2" s="13"/>
      <c r="H2" s="83"/>
      <c r="I2" s="83"/>
      <c r="J2" s="13"/>
      <c r="K2" s="13"/>
      <c r="L2" s="13"/>
      <c r="M2" s="13"/>
      <c r="O2" s="75" t="s">
        <v>23</v>
      </c>
      <c r="P2" s="75"/>
      <c r="Q2" s="75"/>
    </row>
    <row r="3" spans="2:16" s="14" customFormat="1" ht="19.5" customHeight="1">
      <c r="B3" s="84"/>
      <c r="C3" s="85" t="s">
        <v>15</v>
      </c>
      <c r="D3" s="86"/>
      <c r="E3" s="86"/>
      <c r="F3" s="86"/>
      <c r="G3" s="13"/>
      <c r="H3" s="83"/>
      <c r="I3" s="83"/>
      <c r="J3" s="87"/>
      <c r="K3" s="83"/>
      <c r="L3" s="83"/>
      <c r="M3" s="83"/>
      <c r="N3" s="83"/>
      <c r="O3" s="87"/>
      <c r="P3" s="87"/>
    </row>
    <row r="4" spans="2:16" s="14" customFormat="1" ht="21" customHeight="1" thickBot="1">
      <c r="B4" s="88"/>
      <c r="C4" s="89" t="s">
        <v>3</v>
      </c>
      <c r="D4" s="86"/>
      <c r="E4" s="86"/>
      <c r="F4" s="86"/>
      <c r="G4" s="86"/>
      <c r="H4" s="83"/>
      <c r="I4" s="83"/>
      <c r="J4" s="87"/>
      <c r="K4" s="13"/>
      <c r="L4" s="13"/>
      <c r="M4" s="13"/>
      <c r="N4" s="13"/>
      <c r="O4" s="87"/>
      <c r="P4" s="87"/>
    </row>
    <row r="5" spans="2:15" s="14" customFormat="1" ht="27.75" customHeight="1" thickBot="1">
      <c r="B5" s="15"/>
      <c r="C5" s="16"/>
      <c r="D5" s="17"/>
      <c r="E5" s="17"/>
      <c r="F5" s="13"/>
      <c r="G5" s="66" t="s">
        <v>2</v>
      </c>
      <c r="H5" s="13"/>
      <c r="J5" s="13"/>
      <c r="K5" s="18"/>
      <c r="L5" s="18"/>
      <c r="M5" s="19"/>
      <c r="O5" s="59" t="s">
        <v>2</v>
      </c>
    </row>
    <row r="6" spans="2:17" s="14" customFormat="1" ht="94.5" customHeight="1" thickBot="1" thickTop="1">
      <c r="B6" s="20" t="s">
        <v>1</v>
      </c>
      <c r="C6" s="21" t="s">
        <v>71</v>
      </c>
      <c r="D6" s="21" t="s">
        <v>0</v>
      </c>
      <c r="E6" s="21" t="s">
        <v>72</v>
      </c>
      <c r="F6" s="21" t="s">
        <v>73</v>
      </c>
      <c r="G6" s="67" t="s">
        <v>77</v>
      </c>
      <c r="H6" s="21" t="s">
        <v>74</v>
      </c>
      <c r="I6" s="22" t="s">
        <v>75</v>
      </c>
      <c r="J6" s="21" t="s">
        <v>76</v>
      </c>
      <c r="K6" s="23" t="s">
        <v>16</v>
      </c>
      <c r="L6" s="23" t="s">
        <v>9</v>
      </c>
      <c r="M6" s="21" t="s">
        <v>10</v>
      </c>
      <c r="N6" s="21" t="s">
        <v>11</v>
      </c>
      <c r="O6" s="61" t="s">
        <v>12</v>
      </c>
      <c r="P6" s="61" t="s">
        <v>13</v>
      </c>
      <c r="Q6" s="61" t="s">
        <v>14</v>
      </c>
    </row>
    <row r="7" spans="1:17" ht="64.5" customHeight="1" thickTop="1">
      <c r="A7" s="90"/>
      <c r="B7" s="91">
        <v>1</v>
      </c>
      <c r="C7" s="92" t="s">
        <v>27</v>
      </c>
      <c r="D7" s="93">
        <v>1</v>
      </c>
      <c r="E7" s="63" t="s">
        <v>17</v>
      </c>
      <c r="F7" s="92" t="s">
        <v>24</v>
      </c>
      <c r="G7" s="71"/>
      <c r="H7" s="78" t="s">
        <v>22</v>
      </c>
      <c r="I7" s="78" t="s">
        <v>34</v>
      </c>
      <c r="J7" s="78" t="s">
        <v>25</v>
      </c>
      <c r="K7" s="55">
        <f aca="true" t="shared" si="0" ref="K7:K25">D7*M7</f>
        <v>3636.363636363636</v>
      </c>
      <c r="L7" s="55">
        <f aca="true" t="shared" si="1" ref="L7:L25">D7*N7</f>
        <v>4000</v>
      </c>
      <c r="M7" s="56">
        <f>N7/1.1</f>
        <v>3636.363636363636</v>
      </c>
      <c r="N7" s="56">
        <v>4000</v>
      </c>
      <c r="O7" s="142"/>
      <c r="P7" s="57">
        <f aca="true" t="shared" si="2" ref="P7:P25">D7*O7</f>
        <v>0</v>
      </c>
      <c r="Q7" s="58" t="str">
        <f aca="true" t="shared" si="3" ref="Q7:Q9">IF(ISNUMBER(O7),IF(O7&gt;N7,"NEVYHOVUJE","VYHOVUJE")," ")</f>
        <v xml:space="preserve"> </v>
      </c>
    </row>
    <row r="8" spans="2:17" ht="69" customHeight="1">
      <c r="B8" s="95">
        <v>2</v>
      </c>
      <c r="C8" s="96" t="s">
        <v>26</v>
      </c>
      <c r="D8" s="97">
        <v>1</v>
      </c>
      <c r="E8" s="64" t="s">
        <v>17</v>
      </c>
      <c r="F8" s="96" t="s">
        <v>24</v>
      </c>
      <c r="G8" s="69"/>
      <c r="H8" s="79"/>
      <c r="I8" s="79"/>
      <c r="J8" s="79"/>
      <c r="K8" s="7">
        <f t="shared" si="0"/>
        <v>3636.363636363636</v>
      </c>
      <c r="L8" s="7">
        <f t="shared" si="1"/>
        <v>4000</v>
      </c>
      <c r="M8" s="8">
        <f>N8/1.1</f>
        <v>3636.363636363636</v>
      </c>
      <c r="N8" s="8">
        <v>4000</v>
      </c>
      <c r="O8" s="9"/>
      <c r="P8" s="10">
        <f t="shared" si="2"/>
        <v>0</v>
      </c>
      <c r="Q8" s="28" t="str">
        <f t="shared" si="3"/>
        <v xml:space="preserve"> </v>
      </c>
    </row>
    <row r="9" spans="2:17" ht="69" customHeight="1" thickBot="1">
      <c r="B9" s="98">
        <v>3</v>
      </c>
      <c r="C9" s="54" t="s">
        <v>63</v>
      </c>
      <c r="D9" s="60">
        <v>1</v>
      </c>
      <c r="E9" s="65" t="s">
        <v>17</v>
      </c>
      <c r="F9" s="54" t="s">
        <v>28</v>
      </c>
      <c r="G9" s="68"/>
      <c r="H9" s="80"/>
      <c r="I9" s="80"/>
      <c r="J9" s="80"/>
      <c r="K9" s="39">
        <f t="shared" si="0"/>
        <v>1454.5454545454545</v>
      </c>
      <c r="L9" s="39">
        <f t="shared" si="1"/>
        <v>1600</v>
      </c>
      <c r="M9" s="40">
        <f>N9/1.1</f>
        <v>1454.5454545454545</v>
      </c>
      <c r="N9" s="40">
        <v>1600</v>
      </c>
      <c r="O9" s="41"/>
      <c r="P9" s="42">
        <f t="shared" si="2"/>
        <v>0</v>
      </c>
      <c r="Q9" s="43" t="str">
        <f t="shared" si="3"/>
        <v xml:space="preserve"> </v>
      </c>
    </row>
    <row r="10" spans="2:17" ht="45.75" thickTop="1">
      <c r="B10" s="99">
        <v>2</v>
      </c>
      <c r="C10" s="100" t="s">
        <v>29</v>
      </c>
      <c r="D10" s="101">
        <v>4</v>
      </c>
      <c r="E10" s="102" t="s">
        <v>17</v>
      </c>
      <c r="F10" s="100" t="s">
        <v>45</v>
      </c>
      <c r="G10" s="71"/>
      <c r="H10" s="103" t="s">
        <v>22</v>
      </c>
      <c r="I10" s="104" t="s">
        <v>35</v>
      </c>
      <c r="J10" s="104" t="s">
        <v>18</v>
      </c>
      <c r="K10" s="49">
        <f t="shared" si="0"/>
        <v>2600</v>
      </c>
      <c r="L10" s="49">
        <f t="shared" si="1"/>
        <v>2600</v>
      </c>
      <c r="M10" s="50">
        <v>650</v>
      </c>
      <c r="N10" s="50">
        <v>650</v>
      </c>
      <c r="O10" s="51"/>
      <c r="P10" s="52">
        <f t="shared" si="2"/>
        <v>0</v>
      </c>
      <c r="Q10" s="53" t="str">
        <f aca="true" t="shared" si="4" ref="Q10:Q25">IF(ISNUMBER(O10),IF(O10&gt;N10,"NEVYHOVUJE","VYHOVUJE")," ")</f>
        <v xml:space="preserve"> </v>
      </c>
    </row>
    <row r="11" spans="2:17" ht="45">
      <c r="B11" s="95">
        <v>3</v>
      </c>
      <c r="C11" s="96" t="s">
        <v>30</v>
      </c>
      <c r="D11" s="97">
        <v>2</v>
      </c>
      <c r="E11" s="64" t="s">
        <v>17</v>
      </c>
      <c r="F11" s="96" t="s">
        <v>46</v>
      </c>
      <c r="G11" s="69"/>
      <c r="H11" s="103"/>
      <c r="I11" s="104"/>
      <c r="J11" s="104"/>
      <c r="K11" s="7">
        <f t="shared" si="0"/>
        <v>1500</v>
      </c>
      <c r="L11" s="7">
        <f t="shared" si="1"/>
        <v>1500</v>
      </c>
      <c r="M11" s="8">
        <v>750</v>
      </c>
      <c r="N11" s="8">
        <v>750</v>
      </c>
      <c r="O11" s="9"/>
      <c r="P11" s="10">
        <f t="shared" si="2"/>
        <v>0</v>
      </c>
      <c r="Q11" s="28" t="str">
        <f t="shared" si="4"/>
        <v xml:space="preserve"> </v>
      </c>
    </row>
    <row r="12" spans="2:17" ht="43.2">
      <c r="B12" s="95">
        <v>4</v>
      </c>
      <c r="C12" s="96" t="s">
        <v>31</v>
      </c>
      <c r="D12" s="97">
        <v>2</v>
      </c>
      <c r="E12" s="64" t="s">
        <v>17</v>
      </c>
      <c r="F12" s="96" t="s">
        <v>47</v>
      </c>
      <c r="G12" s="69"/>
      <c r="H12" s="103"/>
      <c r="I12" s="104"/>
      <c r="J12" s="104"/>
      <c r="K12" s="7">
        <f t="shared" si="0"/>
        <v>800</v>
      </c>
      <c r="L12" s="7">
        <f t="shared" si="1"/>
        <v>800</v>
      </c>
      <c r="M12" s="8">
        <v>400</v>
      </c>
      <c r="N12" s="8">
        <v>400</v>
      </c>
      <c r="O12" s="9"/>
      <c r="P12" s="10">
        <f t="shared" si="2"/>
        <v>0</v>
      </c>
      <c r="Q12" s="28" t="str">
        <f t="shared" si="4"/>
        <v xml:space="preserve"> </v>
      </c>
    </row>
    <row r="13" spans="2:17" ht="43.2">
      <c r="B13" s="95">
        <v>5</v>
      </c>
      <c r="C13" s="96" t="s">
        <v>32</v>
      </c>
      <c r="D13" s="97">
        <v>1</v>
      </c>
      <c r="E13" s="64" t="s">
        <v>17</v>
      </c>
      <c r="F13" s="96" t="s">
        <v>48</v>
      </c>
      <c r="G13" s="69"/>
      <c r="H13" s="103"/>
      <c r="I13" s="104"/>
      <c r="J13" s="104"/>
      <c r="K13" s="7">
        <f t="shared" si="0"/>
        <v>320</v>
      </c>
      <c r="L13" s="7">
        <f t="shared" si="1"/>
        <v>320</v>
      </c>
      <c r="M13" s="8">
        <v>320</v>
      </c>
      <c r="N13" s="8">
        <v>320</v>
      </c>
      <c r="O13" s="9"/>
      <c r="P13" s="10">
        <f t="shared" si="2"/>
        <v>0</v>
      </c>
      <c r="Q13" s="28" t="str">
        <f t="shared" si="4"/>
        <v xml:space="preserve"> </v>
      </c>
    </row>
    <row r="14" spans="2:17" ht="48.75" customHeight="1">
      <c r="B14" s="95">
        <v>6</v>
      </c>
      <c r="C14" s="96" t="s">
        <v>33</v>
      </c>
      <c r="D14" s="97">
        <v>2</v>
      </c>
      <c r="E14" s="64" t="s">
        <v>17</v>
      </c>
      <c r="F14" s="96" t="s">
        <v>51</v>
      </c>
      <c r="G14" s="69"/>
      <c r="H14" s="103"/>
      <c r="I14" s="104"/>
      <c r="J14" s="104"/>
      <c r="K14" s="7">
        <f t="shared" si="0"/>
        <v>1700</v>
      </c>
      <c r="L14" s="7">
        <f t="shared" si="1"/>
        <v>1700</v>
      </c>
      <c r="M14" s="8">
        <v>850</v>
      </c>
      <c r="N14" s="8">
        <v>850</v>
      </c>
      <c r="O14" s="9"/>
      <c r="P14" s="10">
        <f t="shared" si="2"/>
        <v>0</v>
      </c>
      <c r="Q14" s="28" t="str">
        <f t="shared" si="4"/>
        <v xml:space="preserve"> </v>
      </c>
    </row>
    <row r="15" spans="2:17" ht="43.2">
      <c r="B15" s="95">
        <v>7</v>
      </c>
      <c r="C15" s="96" t="s">
        <v>62</v>
      </c>
      <c r="D15" s="97">
        <v>2</v>
      </c>
      <c r="E15" s="64" t="s">
        <v>17</v>
      </c>
      <c r="F15" s="96" t="s">
        <v>49</v>
      </c>
      <c r="G15" s="69"/>
      <c r="H15" s="103"/>
      <c r="I15" s="104"/>
      <c r="J15" s="104"/>
      <c r="K15" s="7">
        <f t="shared" si="0"/>
        <v>640</v>
      </c>
      <c r="L15" s="7">
        <f t="shared" si="1"/>
        <v>640</v>
      </c>
      <c r="M15" s="8">
        <v>320</v>
      </c>
      <c r="N15" s="8">
        <v>320</v>
      </c>
      <c r="O15" s="9"/>
      <c r="P15" s="10">
        <f t="shared" si="2"/>
        <v>0</v>
      </c>
      <c r="Q15" s="28" t="str">
        <f t="shared" si="4"/>
        <v xml:space="preserve"> </v>
      </c>
    </row>
    <row r="16" spans="2:17" ht="53.25" customHeight="1" thickBot="1">
      <c r="B16" s="105">
        <v>8</v>
      </c>
      <c r="C16" s="106" t="s">
        <v>61</v>
      </c>
      <c r="D16" s="107">
        <v>2</v>
      </c>
      <c r="E16" s="108" t="s">
        <v>17</v>
      </c>
      <c r="F16" s="106" t="s">
        <v>50</v>
      </c>
      <c r="G16" s="68"/>
      <c r="H16" s="103"/>
      <c r="I16" s="109"/>
      <c r="J16" s="109"/>
      <c r="K16" s="29">
        <f t="shared" si="0"/>
        <v>500</v>
      </c>
      <c r="L16" s="29">
        <f t="shared" si="1"/>
        <v>500</v>
      </c>
      <c r="M16" s="30">
        <v>250</v>
      </c>
      <c r="N16" s="30">
        <v>250</v>
      </c>
      <c r="O16" s="31"/>
      <c r="P16" s="32">
        <f t="shared" si="2"/>
        <v>0</v>
      </c>
      <c r="Q16" s="33" t="str">
        <f t="shared" si="4"/>
        <v xml:space="preserve"> </v>
      </c>
    </row>
    <row r="17" spans="1:17" ht="65.25" customHeight="1" thickBot="1" thickTop="1">
      <c r="A17" s="110"/>
      <c r="B17" s="111">
        <v>9</v>
      </c>
      <c r="C17" s="112" t="s">
        <v>52</v>
      </c>
      <c r="D17" s="113">
        <v>1</v>
      </c>
      <c r="E17" s="114" t="s">
        <v>17</v>
      </c>
      <c r="F17" s="112" t="s">
        <v>64</v>
      </c>
      <c r="G17" s="72"/>
      <c r="H17" s="114" t="s">
        <v>22</v>
      </c>
      <c r="I17" s="114" t="s">
        <v>36</v>
      </c>
      <c r="J17" s="114" t="s">
        <v>19</v>
      </c>
      <c r="K17" s="34">
        <f t="shared" si="0"/>
        <v>1620</v>
      </c>
      <c r="L17" s="34">
        <f t="shared" si="1"/>
        <v>1800</v>
      </c>
      <c r="M17" s="35">
        <f>N17*0.9</f>
        <v>1620</v>
      </c>
      <c r="N17" s="35">
        <v>1800</v>
      </c>
      <c r="O17" s="36"/>
      <c r="P17" s="37">
        <f t="shared" si="2"/>
        <v>0</v>
      </c>
      <c r="Q17" s="38" t="str">
        <f t="shared" si="4"/>
        <v xml:space="preserve"> </v>
      </c>
    </row>
    <row r="18" spans="2:17" ht="76.5" customHeight="1" thickBot="1" thickTop="1">
      <c r="B18" s="111">
        <v>10</v>
      </c>
      <c r="C18" s="112" t="s">
        <v>53</v>
      </c>
      <c r="D18" s="113">
        <v>2</v>
      </c>
      <c r="E18" s="114" t="s">
        <v>17</v>
      </c>
      <c r="F18" s="112" t="s">
        <v>65</v>
      </c>
      <c r="G18" s="70"/>
      <c r="H18" s="114" t="s">
        <v>22</v>
      </c>
      <c r="I18" s="114" t="s">
        <v>37</v>
      </c>
      <c r="J18" s="114" t="s">
        <v>20</v>
      </c>
      <c r="K18" s="34">
        <f t="shared" si="0"/>
        <v>9000</v>
      </c>
      <c r="L18" s="34">
        <f t="shared" si="1"/>
        <v>10000</v>
      </c>
      <c r="M18" s="35">
        <f>N18*0.9</f>
        <v>4500</v>
      </c>
      <c r="N18" s="35">
        <v>5000</v>
      </c>
      <c r="O18" s="36"/>
      <c r="P18" s="37">
        <f t="shared" si="2"/>
        <v>0</v>
      </c>
      <c r="Q18" s="38" t="str">
        <f t="shared" si="4"/>
        <v xml:space="preserve"> </v>
      </c>
    </row>
    <row r="19" spans="2:17" ht="75.75" customHeight="1" thickTop="1">
      <c r="B19" s="99">
        <v>11</v>
      </c>
      <c r="C19" s="100" t="s">
        <v>54</v>
      </c>
      <c r="D19" s="101">
        <v>1</v>
      </c>
      <c r="E19" s="102" t="s">
        <v>17</v>
      </c>
      <c r="F19" s="100" t="s">
        <v>66</v>
      </c>
      <c r="G19" s="71"/>
      <c r="H19" s="103" t="s">
        <v>22</v>
      </c>
      <c r="I19" s="115" t="s">
        <v>38</v>
      </c>
      <c r="J19" s="115" t="s">
        <v>20</v>
      </c>
      <c r="K19" s="49">
        <f t="shared" si="0"/>
        <v>500</v>
      </c>
      <c r="L19" s="49">
        <f t="shared" si="1"/>
        <v>600</v>
      </c>
      <c r="M19" s="50">
        <v>500</v>
      </c>
      <c r="N19" s="50">
        <v>600</v>
      </c>
      <c r="O19" s="51"/>
      <c r="P19" s="52">
        <f t="shared" si="2"/>
        <v>0</v>
      </c>
      <c r="Q19" s="53" t="str">
        <f t="shared" si="4"/>
        <v xml:space="preserve"> </v>
      </c>
    </row>
    <row r="20" spans="2:17" ht="67.5" customHeight="1">
      <c r="B20" s="95">
        <v>12</v>
      </c>
      <c r="C20" s="96" t="s">
        <v>55</v>
      </c>
      <c r="D20" s="97">
        <v>1</v>
      </c>
      <c r="E20" s="64" t="s">
        <v>17</v>
      </c>
      <c r="F20" s="96" t="s">
        <v>67</v>
      </c>
      <c r="G20" s="69"/>
      <c r="H20" s="103"/>
      <c r="I20" s="103"/>
      <c r="J20" s="103"/>
      <c r="K20" s="7">
        <f t="shared" si="0"/>
        <v>500</v>
      </c>
      <c r="L20" s="7">
        <f t="shared" si="1"/>
        <v>600</v>
      </c>
      <c r="M20" s="8">
        <v>500</v>
      </c>
      <c r="N20" s="8">
        <v>600</v>
      </c>
      <c r="O20" s="9"/>
      <c r="P20" s="10">
        <f t="shared" si="2"/>
        <v>0</v>
      </c>
      <c r="Q20" s="28" t="str">
        <f t="shared" si="4"/>
        <v xml:space="preserve"> </v>
      </c>
    </row>
    <row r="21" spans="2:17" ht="73.5" customHeight="1">
      <c r="B21" s="95">
        <v>13</v>
      </c>
      <c r="C21" s="96" t="s">
        <v>56</v>
      </c>
      <c r="D21" s="97">
        <v>1</v>
      </c>
      <c r="E21" s="64" t="s">
        <v>17</v>
      </c>
      <c r="F21" s="96" t="s">
        <v>67</v>
      </c>
      <c r="G21" s="69"/>
      <c r="H21" s="103"/>
      <c r="I21" s="103"/>
      <c r="J21" s="103"/>
      <c r="K21" s="7">
        <f t="shared" si="0"/>
        <v>500</v>
      </c>
      <c r="L21" s="7">
        <f t="shared" si="1"/>
        <v>600</v>
      </c>
      <c r="M21" s="8">
        <v>500</v>
      </c>
      <c r="N21" s="8">
        <v>600</v>
      </c>
      <c r="O21" s="9"/>
      <c r="P21" s="10">
        <f t="shared" si="2"/>
        <v>0</v>
      </c>
      <c r="Q21" s="28" t="str">
        <f t="shared" si="4"/>
        <v xml:space="preserve"> </v>
      </c>
    </row>
    <row r="22" spans="2:17" ht="70.5" customHeight="1" thickBot="1">
      <c r="B22" s="105">
        <v>14</v>
      </c>
      <c r="C22" s="106" t="s">
        <v>57</v>
      </c>
      <c r="D22" s="60">
        <v>1</v>
      </c>
      <c r="E22" s="65" t="s">
        <v>17</v>
      </c>
      <c r="F22" s="106" t="s">
        <v>68</v>
      </c>
      <c r="G22" s="68"/>
      <c r="H22" s="116"/>
      <c r="I22" s="116"/>
      <c r="J22" s="116"/>
      <c r="K22" s="39">
        <f t="shared" si="0"/>
        <v>700</v>
      </c>
      <c r="L22" s="39">
        <f t="shared" si="1"/>
        <v>800</v>
      </c>
      <c r="M22" s="40">
        <v>700</v>
      </c>
      <c r="N22" s="40">
        <v>800</v>
      </c>
      <c r="O22" s="41"/>
      <c r="P22" s="42">
        <f t="shared" si="2"/>
        <v>0</v>
      </c>
      <c r="Q22" s="43" t="str">
        <f t="shared" si="4"/>
        <v xml:space="preserve"> </v>
      </c>
    </row>
    <row r="23" spans="2:17" ht="65.25" customHeight="1" thickBot="1" thickTop="1">
      <c r="B23" s="111">
        <v>15</v>
      </c>
      <c r="C23" s="112" t="s">
        <v>58</v>
      </c>
      <c r="D23" s="113">
        <v>2</v>
      </c>
      <c r="E23" s="114" t="s">
        <v>17</v>
      </c>
      <c r="F23" s="112" t="s">
        <v>69</v>
      </c>
      <c r="G23" s="70"/>
      <c r="H23" s="114" t="s">
        <v>22</v>
      </c>
      <c r="I23" s="114" t="s">
        <v>39</v>
      </c>
      <c r="J23" s="114" t="s">
        <v>42</v>
      </c>
      <c r="K23" s="34">
        <f t="shared" si="0"/>
        <v>1000</v>
      </c>
      <c r="L23" s="34">
        <f t="shared" si="1"/>
        <v>1600</v>
      </c>
      <c r="M23" s="35">
        <v>500</v>
      </c>
      <c r="N23" s="35">
        <v>800</v>
      </c>
      <c r="O23" s="36"/>
      <c r="P23" s="37">
        <f t="shared" si="2"/>
        <v>0</v>
      </c>
      <c r="Q23" s="38" t="str">
        <f t="shared" si="4"/>
        <v xml:space="preserve"> </v>
      </c>
    </row>
    <row r="24" spans="2:17" ht="67.5" customHeight="1" thickBot="1" thickTop="1">
      <c r="B24" s="111">
        <v>16</v>
      </c>
      <c r="C24" s="112" t="s">
        <v>59</v>
      </c>
      <c r="D24" s="113">
        <v>1</v>
      </c>
      <c r="E24" s="114" t="s">
        <v>17</v>
      </c>
      <c r="F24" s="112" t="s">
        <v>70</v>
      </c>
      <c r="G24" s="70"/>
      <c r="H24" s="114" t="s">
        <v>22</v>
      </c>
      <c r="I24" s="114" t="s">
        <v>40</v>
      </c>
      <c r="J24" s="114" t="s">
        <v>43</v>
      </c>
      <c r="K24" s="34">
        <f t="shared" si="0"/>
        <v>2727.272727272727</v>
      </c>
      <c r="L24" s="34">
        <f t="shared" si="1"/>
        <v>3000</v>
      </c>
      <c r="M24" s="35">
        <f>N24/1.1</f>
        <v>2727.272727272727</v>
      </c>
      <c r="N24" s="35">
        <v>3000</v>
      </c>
      <c r="O24" s="36"/>
      <c r="P24" s="37">
        <f t="shared" si="2"/>
        <v>0</v>
      </c>
      <c r="Q24" s="38" t="str">
        <f t="shared" si="4"/>
        <v xml:space="preserve"> </v>
      </c>
    </row>
    <row r="25" spans="2:17" ht="78.75" customHeight="1" thickBot="1" thickTop="1">
      <c r="B25" s="117">
        <v>17</v>
      </c>
      <c r="C25" s="118" t="s">
        <v>60</v>
      </c>
      <c r="D25" s="119">
        <v>2</v>
      </c>
      <c r="E25" s="120" t="s">
        <v>17</v>
      </c>
      <c r="F25" s="118" t="s">
        <v>69</v>
      </c>
      <c r="G25" s="68"/>
      <c r="H25" s="120" t="s">
        <v>22</v>
      </c>
      <c r="I25" s="120" t="s">
        <v>41</v>
      </c>
      <c r="J25" s="120" t="s">
        <v>44</v>
      </c>
      <c r="K25" s="44">
        <f t="shared" si="0"/>
        <v>2880</v>
      </c>
      <c r="L25" s="44">
        <f t="shared" si="1"/>
        <v>3200</v>
      </c>
      <c r="M25" s="45">
        <v>1440</v>
      </c>
      <c r="N25" s="45">
        <v>1600</v>
      </c>
      <c r="O25" s="46"/>
      <c r="P25" s="47">
        <f t="shared" si="2"/>
        <v>0</v>
      </c>
      <c r="Q25" s="48" t="str">
        <f t="shared" si="4"/>
        <v xml:space="preserve"> </v>
      </c>
    </row>
    <row r="26" spans="1:17" ht="13.5" customHeight="1" thickBot="1" thickTop="1">
      <c r="A26" s="121"/>
      <c r="B26" s="121"/>
      <c r="C26" s="122"/>
      <c r="D26" s="121"/>
      <c r="E26" s="122"/>
      <c r="F26" s="122"/>
      <c r="G26" s="122"/>
      <c r="H26" s="122"/>
      <c r="I26" s="122"/>
      <c r="J26" s="121"/>
      <c r="K26" s="121"/>
      <c r="L26" s="121"/>
      <c r="M26" s="121"/>
      <c r="N26" s="121"/>
      <c r="O26" s="121"/>
      <c r="P26" s="121"/>
      <c r="Q26" s="121"/>
    </row>
    <row r="27" spans="1:16" ht="60.75" customHeight="1" thickBot="1" thickTop="1">
      <c r="A27" s="123"/>
      <c r="B27" s="77" t="s">
        <v>5</v>
      </c>
      <c r="C27" s="77"/>
      <c r="D27" s="77"/>
      <c r="E27" s="77"/>
      <c r="F27" s="77"/>
      <c r="G27" s="24"/>
      <c r="H27" s="124"/>
      <c r="I27" s="124"/>
      <c r="J27" s="125"/>
      <c r="K27" s="1"/>
      <c r="L27" s="27" t="s">
        <v>6</v>
      </c>
      <c r="M27" s="21" t="s">
        <v>7</v>
      </c>
      <c r="N27" s="73" t="s">
        <v>8</v>
      </c>
      <c r="O27" s="126"/>
      <c r="P27" s="127"/>
    </row>
    <row r="28" spans="1:16" ht="33" customHeight="1" thickBot="1" thickTop="1">
      <c r="A28" s="123"/>
      <c r="B28" s="128" t="s">
        <v>4</v>
      </c>
      <c r="C28" s="128"/>
      <c r="D28" s="128"/>
      <c r="E28" s="128"/>
      <c r="F28" s="128"/>
      <c r="G28" s="129"/>
      <c r="H28" s="25"/>
      <c r="I28" s="25"/>
      <c r="J28" s="2"/>
      <c r="K28" s="3"/>
      <c r="L28" s="4">
        <f>SUM(K7:K25)</f>
        <v>36214.545454545456</v>
      </c>
      <c r="M28" s="62">
        <f>SUM(L7:L25)</f>
        <v>39860</v>
      </c>
      <c r="N28" s="74">
        <f>SUM(P7:P25)</f>
        <v>0</v>
      </c>
      <c r="O28" s="130"/>
      <c r="P28" s="131"/>
    </row>
    <row r="29" spans="1:17" ht="39.75" customHeight="1" thickTop="1">
      <c r="A29" s="123"/>
      <c r="H29" s="26"/>
      <c r="I29" s="26"/>
      <c r="J29" s="5"/>
      <c r="K29" s="133"/>
      <c r="L29" s="133"/>
      <c r="M29" s="133"/>
      <c r="N29" s="134"/>
      <c r="O29" s="134"/>
      <c r="P29" s="134"/>
      <c r="Q29" s="134"/>
    </row>
    <row r="30" spans="1:17" ht="19.95" customHeight="1">
      <c r="A30" s="123"/>
      <c r="H30" s="26"/>
      <c r="I30" s="26"/>
      <c r="J30" s="5"/>
      <c r="K30" s="133"/>
      <c r="L30" s="133"/>
      <c r="M30" s="6"/>
      <c r="N30" s="6"/>
      <c r="O30" s="6"/>
      <c r="P30" s="134"/>
      <c r="Q30" s="134"/>
    </row>
    <row r="31" spans="1:17" ht="71.25" customHeight="1">
      <c r="A31" s="123"/>
      <c r="H31" s="26"/>
      <c r="I31" s="26"/>
      <c r="J31" s="5"/>
      <c r="K31" s="133"/>
      <c r="L31" s="133"/>
      <c r="M31" s="6"/>
      <c r="N31" s="6"/>
      <c r="O31" s="6"/>
      <c r="P31" s="134"/>
      <c r="Q31" s="134"/>
    </row>
    <row r="32" spans="1:17" ht="36" customHeight="1">
      <c r="A32" s="123"/>
      <c r="H32" s="135"/>
      <c r="I32" s="135"/>
      <c r="J32" s="136"/>
      <c r="K32" s="136"/>
      <c r="L32" s="136"/>
      <c r="M32" s="133"/>
      <c r="N32" s="134"/>
      <c r="O32" s="134"/>
      <c r="P32" s="134"/>
      <c r="Q32" s="134"/>
    </row>
    <row r="33" spans="1:17" ht="14.25" customHeight="1">
      <c r="A33" s="123"/>
      <c r="B33" s="134"/>
      <c r="C33" s="137"/>
      <c r="D33" s="138"/>
      <c r="E33" s="139"/>
      <c r="F33" s="137"/>
      <c r="G33" s="137"/>
      <c r="H33" s="140"/>
      <c r="I33" s="140"/>
      <c r="J33" s="133"/>
      <c r="K33" s="133"/>
      <c r="L33" s="133"/>
      <c r="M33" s="133"/>
      <c r="N33" s="134"/>
      <c r="O33" s="134"/>
      <c r="P33" s="134"/>
      <c r="Q33" s="134"/>
    </row>
    <row r="34" spans="1:17" ht="14.25" customHeight="1">
      <c r="A34" s="123"/>
      <c r="B34" s="134"/>
      <c r="C34" s="137"/>
      <c r="D34" s="138"/>
      <c r="E34" s="139"/>
      <c r="F34" s="137"/>
      <c r="G34" s="137"/>
      <c r="H34" s="140"/>
      <c r="I34" s="140"/>
      <c r="J34" s="133"/>
      <c r="K34" s="133"/>
      <c r="L34" s="133"/>
      <c r="M34" s="133"/>
      <c r="N34" s="134"/>
      <c r="O34" s="134"/>
      <c r="P34" s="134"/>
      <c r="Q34" s="134"/>
    </row>
    <row r="35" spans="1:17" ht="14.25" customHeight="1">
      <c r="A35" s="123"/>
      <c r="B35" s="134"/>
      <c r="C35" s="137"/>
      <c r="D35" s="138"/>
      <c r="E35" s="139"/>
      <c r="F35" s="137"/>
      <c r="G35" s="137"/>
      <c r="H35" s="140"/>
      <c r="I35" s="140"/>
      <c r="J35" s="133"/>
      <c r="K35" s="133"/>
      <c r="L35" s="133"/>
      <c r="M35" s="133"/>
      <c r="N35" s="134"/>
      <c r="O35" s="134"/>
      <c r="P35" s="134"/>
      <c r="Q35" s="134"/>
    </row>
    <row r="36" spans="1:17" ht="14.25" customHeight="1">
      <c r="A36" s="123"/>
      <c r="B36" s="134"/>
      <c r="C36" s="137"/>
      <c r="D36" s="138"/>
      <c r="E36" s="139"/>
      <c r="F36" s="137"/>
      <c r="G36" s="137"/>
      <c r="H36" s="140"/>
      <c r="I36" s="140"/>
      <c r="J36" s="133"/>
      <c r="K36" s="133"/>
      <c r="L36" s="133"/>
      <c r="M36" s="133"/>
      <c r="N36" s="134"/>
      <c r="O36" s="134"/>
      <c r="P36" s="134"/>
      <c r="Q36" s="134"/>
    </row>
    <row r="37" spans="3:12" ht="15">
      <c r="C37" s="14"/>
      <c r="D37" s="94"/>
      <c r="E37" s="14"/>
      <c r="F37" s="14"/>
      <c r="G37" s="14"/>
      <c r="I37" s="14"/>
      <c r="J37" s="94"/>
      <c r="K37" s="94"/>
      <c r="L37" s="94"/>
    </row>
    <row r="38" spans="3:12" ht="15">
      <c r="C38" s="14"/>
      <c r="D38" s="94"/>
      <c r="E38" s="14"/>
      <c r="F38" s="14"/>
      <c r="G38" s="14"/>
      <c r="I38" s="14"/>
      <c r="J38" s="94"/>
      <c r="K38" s="94"/>
      <c r="L38" s="94"/>
    </row>
    <row r="39" spans="3:12" ht="15">
      <c r="C39" s="14"/>
      <c r="D39" s="94"/>
      <c r="E39" s="14"/>
      <c r="F39" s="14"/>
      <c r="G39" s="14"/>
      <c r="I39" s="14"/>
      <c r="J39" s="94"/>
      <c r="K39" s="94"/>
      <c r="L39" s="94"/>
    </row>
  </sheetData>
  <sheetProtection password="F79C" sheet="1" objects="1" scenarios="1" selectLockedCells="1"/>
  <mergeCells count="15">
    <mergeCell ref="N27:P27"/>
    <mergeCell ref="B28:F28"/>
    <mergeCell ref="N28:P28"/>
    <mergeCell ref="O2:Q2"/>
    <mergeCell ref="B1:C1"/>
    <mergeCell ref="B27:F27"/>
    <mergeCell ref="H10:H16"/>
    <mergeCell ref="H19:H22"/>
    <mergeCell ref="J10:J16"/>
    <mergeCell ref="I10:I16"/>
    <mergeCell ref="I19:I22"/>
    <mergeCell ref="J19:J22"/>
    <mergeCell ref="I7:I9"/>
    <mergeCell ref="J7:J9"/>
    <mergeCell ref="H7:H9"/>
  </mergeCells>
  <conditionalFormatting sqref="D10:D25 B10:B25">
    <cfRule type="containsBlanks" priority="60" dxfId="2">
      <formula>LEN(TRIM(B10))=0</formula>
    </cfRule>
  </conditionalFormatting>
  <conditionalFormatting sqref="B10:B25">
    <cfRule type="cellIs" priority="55" dxfId="13" operator="greaterThanOrEqual">
      <formula>1</formula>
    </cfRule>
  </conditionalFormatting>
  <conditionalFormatting sqref="O11:O12 O14:O15 O17:O18 O20:O21 O23:O24">
    <cfRule type="notContainsBlanks" priority="53" dxfId="6">
      <formula>LEN(TRIM(O11))&gt;0</formula>
    </cfRule>
    <cfRule type="containsBlanks" priority="54" dxfId="5">
      <formula>LEN(TRIM(O11))=0</formula>
    </cfRule>
  </conditionalFormatting>
  <conditionalFormatting sqref="Q10:Q25">
    <cfRule type="cellIs" priority="51" dxfId="4" operator="equal">
      <formula>"NEVYHOVUJE"</formula>
    </cfRule>
    <cfRule type="cellIs" priority="52" dxfId="3" operator="equal">
      <formula>"VYHOVUJE"</formula>
    </cfRule>
  </conditionalFormatting>
  <conditionalFormatting sqref="O10 O13 O16 O19 O22 O25">
    <cfRule type="notContainsBlanks" priority="49" dxfId="6">
      <formula>LEN(TRIM(O10))&gt;0</formula>
    </cfRule>
    <cfRule type="containsBlanks" priority="50" dxfId="5">
      <formula>LEN(TRIM(O10))=0</formula>
    </cfRule>
  </conditionalFormatting>
  <conditionalFormatting sqref="B4">
    <cfRule type="containsBlanks" priority="41" dxfId="1">
      <formula>LEN(TRIM(B4))=0</formula>
    </cfRule>
    <cfRule type="notContainsBlanks" priority="42" dxfId="0">
      <formula>LEN(TRIM(B4))&gt;0</formula>
    </cfRule>
  </conditionalFormatting>
  <conditionalFormatting sqref="D7:D8 B7:B9">
    <cfRule type="containsBlanks" priority="27" dxfId="2">
      <formula>LEN(TRIM(B7))=0</formula>
    </cfRule>
  </conditionalFormatting>
  <conditionalFormatting sqref="B7:B9">
    <cfRule type="cellIs" priority="24" dxfId="13" operator="greaterThanOrEqual">
      <formula>1</formula>
    </cfRule>
  </conditionalFormatting>
  <conditionalFormatting sqref="O7:O9">
    <cfRule type="notContainsBlanks" priority="22" dxfId="6">
      <formula>LEN(TRIM(O7))&gt;0</formula>
    </cfRule>
    <cfRule type="containsBlanks" priority="23" dxfId="5">
      <formula>LEN(TRIM(O7))=0</formula>
    </cfRule>
  </conditionalFormatting>
  <conditionalFormatting sqref="Q7:Q9">
    <cfRule type="cellIs" priority="20" dxfId="4" operator="equal">
      <formula>"NEVYHOVUJE"</formula>
    </cfRule>
    <cfRule type="cellIs" priority="21" dxfId="3" operator="equal">
      <formula>"VYHOVUJE"</formula>
    </cfRule>
  </conditionalFormatting>
  <conditionalFormatting sqref="B9">
    <cfRule type="containsBlanks" priority="19" dxfId="2">
      <formula>LEN(TRIM(B9))=0</formula>
    </cfRule>
  </conditionalFormatting>
  <conditionalFormatting sqref="B9">
    <cfRule type="cellIs" priority="16" dxfId="13" operator="greaterThanOrEqual">
      <formula>1</formula>
    </cfRule>
  </conditionalFormatting>
  <conditionalFormatting sqref="O9">
    <cfRule type="notContainsBlanks" priority="14" dxfId="6">
      <formula>LEN(TRIM(O9))&gt;0</formula>
    </cfRule>
    <cfRule type="containsBlanks" priority="15" dxfId="5">
      <formula>LEN(TRIM(O9))=0</formula>
    </cfRule>
  </conditionalFormatting>
  <conditionalFormatting sqref="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D9">
    <cfRule type="containsBlanks" priority="11" dxfId="2">
      <formula>LEN(TRIM(D9))=0</formula>
    </cfRule>
  </conditionalFormatting>
  <conditionalFormatting sqref="D9">
    <cfRule type="containsBlanks" priority="10" dxfId="2">
      <formula>LEN(TRIM(D9))=0</formula>
    </cfRule>
  </conditionalFormatting>
  <conditionalFormatting sqref="O8">
    <cfRule type="notContainsBlanks" priority="6" dxfId="6">
      <formula>LEN(TRIM(O8))&gt;0</formula>
    </cfRule>
    <cfRule type="containsBlanks" priority="7" dxfId="5">
      <formula>LEN(TRIM(O8))=0</formula>
    </cfRule>
  </conditionalFormatting>
  <conditionalFormatting sqref="Q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D8">
    <cfRule type="containsBlanks" priority="3" dxfId="2">
      <formula>LEN(TRIM(D8))=0</formula>
    </cfRule>
  </conditionalFormatting>
  <conditionalFormatting sqref="G7:G25">
    <cfRule type="containsBlanks" priority="1" dxfId="1">
      <formula>LEN(TRIM(G7))=0</formula>
    </cfRule>
    <cfRule type="notContainsBlanks" priority="2" dxfId="0">
      <formula>LEN(TRIM(G7))&gt;0</formula>
    </cfRule>
  </conditionalFormatting>
  <dataValidations count="1">
    <dataValidation type="list" showInputMessage="1" showErrorMessage="1" sqref="E7:E2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2016-07-27T08:28:04Z</dcterms:modified>
  <cp:category/>
  <cp:version/>
  <cp:contentType/>
  <cp:contentStatus/>
</cp:coreProperties>
</file>