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'Tonery'!$A$1:$S$28</definedName>
  </definedNames>
  <calcPr calcId="145621"/>
</workbook>
</file>

<file path=xl/sharedStrings.xml><?xml version="1.0" encoding="utf-8"?>
<sst xmlns="http://schemas.openxmlformats.org/spreadsheetml/2006/main" count="106" uniqueCount="76">
  <si>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</si>
  <si>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</si>
  <si>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</si>
  <si>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</si>
  <si>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</si>
  <si>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</si>
  <si>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</si>
  <si>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</si>
  <si>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</si>
  <si>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</si>
  <si>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</si>
  <si>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</si>
  <si>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</si>
  <si>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</si>
  <si>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</si>
  <si>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</si>
  <si>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</si>
  <si>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</si>
  <si>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Toner do tiskárny UTAX CD 1128</t>
  </si>
  <si>
    <t>ks</t>
  </si>
  <si>
    <t xml:space="preserve">Originální, nebo kompatibilní toner splňující podmínky certifikátu STMC. Minimální výtěžnost při 5% pokrytí 7200 stran. </t>
  </si>
  <si>
    <t>Sedláčkova 38, Plzeň</t>
  </si>
  <si>
    <t>FF - pí Šusová, tel:37763 5005</t>
  </si>
  <si>
    <t>Originální toner. Výtěžnost 2500 stran.</t>
  </si>
  <si>
    <t>Toner do tiskárny OKI B401dn</t>
  </si>
  <si>
    <t>Toner do multifunkční tiskárny OKI MC562dnw modrý</t>
  </si>
  <si>
    <t>Toner do multifunkční tiskárny OKI MC562dnw žlutý</t>
  </si>
  <si>
    <t>Toner do multifunkční tiskárny OKI MC562dnw červený</t>
  </si>
  <si>
    <t>Toner do multifunkční tiskárny OKI MC562dnw černý</t>
  </si>
  <si>
    <t>UK - pí Vacíková,tel .37763 7701</t>
  </si>
  <si>
    <t>Univerzitní 18,Plzeň</t>
  </si>
  <si>
    <t>Originální toner. Výtěžnost 3500 stran</t>
  </si>
  <si>
    <t>Originální toner. Výtěžnost 2000 stran</t>
  </si>
  <si>
    <t xml:space="preserve">Originální, nebo kompatibilní toner splňující podmínky certifikátu STMC. Minimální výtěžnost při 5% pokrytí 2000 stran. </t>
  </si>
  <si>
    <t>ANO</t>
  </si>
  <si>
    <t>GAČR č. 13-09399P</t>
  </si>
  <si>
    <t>Veronika Hásová, 37763 5672</t>
  </si>
  <si>
    <t>Sedláčkova 15, Plzeň, SP 506</t>
  </si>
  <si>
    <t>Originální toner. Výtěžnost 2200 stran.</t>
  </si>
  <si>
    <t xml:space="preserve">KSA - pí Vlasáková, tel: 37763 5303 </t>
  </si>
  <si>
    <t>Sedláčková 15, SP 307,Plzeň</t>
  </si>
  <si>
    <t>Toner do tiskárny OKI C5600dn žlutý (Y-yellow)</t>
  </si>
  <si>
    <t>Toner do tiskárny OKI C5600dn purpurový (M-magenta)</t>
  </si>
  <si>
    <t>Toner do tiskárny OKI C5600dn azurový (C-cyan)</t>
  </si>
  <si>
    <t>Toner do tiskárny OKI C5600dn černý (B-black)</t>
  </si>
  <si>
    <t>Toner do tiskárny OKI B431DN černý</t>
  </si>
  <si>
    <t xml:space="preserve">ks </t>
  </si>
  <si>
    <t>PC - Ing. Komrsková, 377631081</t>
  </si>
  <si>
    <t>Rektorát,Univerzitní 8, č. dv. 312, Plzeň</t>
  </si>
  <si>
    <t>Univerzitní 22
Plzeň, UV 207</t>
  </si>
  <si>
    <t>DFST - pí Svatošová, tel:37763 8001</t>
  </si>
  <si>
    <t>Tonery - 022 - 2016</t>
  </si>
  <si>
    <t>samostatná faktura</t>
  </si>
  <si>
    <t>Priloha_c._1_Kupni_smlouvy_technicka_specifikace_T-022-2016</t>
  </si>
  <si>
    <t xml:space="preserve">Toner do tiskárny Canon I - Sensys </t>
  </si>
  <si>
    <t>Originální toner, výtěžnost 35 000 stran</t>
  </si>
  <si>
    <r>
      <t>Toner do zaříze</t>
    </r>
    <r>
      <rPr>
        <sz val="11"/>
        <rFont val="Calibri"/>
        <family val="2"/>
        <scheme val="minor"/>
      </rPr>
      <t>ní Triumph-Adler DCC 6525</t>
    </r>
    <r>
      <rPr>
        <sz val="11"/>
        <color theme="1"/>
        <rFont val="Calibri"/>
        <family val="2"/>
        <scheme val="minor"/>
      </rPr>
      <t xml:space="preserve"> cyan</t>
    </r>
  </si>
  <si>
    <t xml:space="preserve">Originální, nebo kompatibilní toner splňující podmínky certifikátu STMC. Minimální výtěžnost při 5% pokrytí 6000 stran. </t>
  </si>
  <si>
    <t xml:space="preserve">Originální, nebo kompatibilní toner splňující podmínky certifikátu STMC. Minimální výtěžnost při 5% pokrytí 12000 stran. </t>
  </si>
  <si>
    <t>Toner do tiskárny OKI C321DN</t>
  </si>
  <si>
    <t>Toner do tiskárny Kyocera FS-C5100DN,CYAN (azurová)</t>
  </si>
  <si>
    <t>Toner do tiskárny Kyocera FS-C5100DN YELLOW (žlutá).</t>
  </si>
  <si>
    <t>Toner do tiskárny Kyocera FS-C5100DN MAGENTA (purpurová).</t>
  </si>
  <si>
    <t>Toner do tiskárny Kyocera FS-C5100DN BLACK (černá).</t>
  </si>
  <si>
    <t>Toner do kopírovacího stroje  Triumph Adler DC 2435, barva černá</t>
  </si>
  <si>
    <t xml:space="preserve">Originální, nebo kompatibilní toner splňující podmínky certifikátu STMC. Minimální výtěžnost při 5% pokrytí 4000 stran. </t>
  </si>
  <si>
    <t xml:space="preserve">Originální, nebo kompatibilní toner splňující podmínky certifikátu STMC. Minimální výtěžnost při 5% pokrytí 5000 stran.  </t>
  </si>
  <si>
    <t>Originální toner, výtěžnost 6000 stran.</t>
  </si>
  <si>
    <t>Obchodní název + typ</t>
  </si>
  <si>
    <t xml:space="preserve">Název </t>
  </si>
  <si>
    <t>Měrná jednotka [MJ]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</si>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</sst>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/>
    </border>
    <border>
      <left/>
      <right style="medium"/>
      <top style="thick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ck"/>
      <right style="medium"/>
      <top/>
      <bottom style="thick"/>
    </border>
    <border>
      <left style="medium"/>
      <right style="thin"/>
      <top/>
      <bottom style="thick"/>
    </border>
    <border>
      <left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4" xfId="0" applyBorder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horizontal="left" vertical="center" wrapText="1" shrinkToFit="1"/>
      <protection/>
    </xf>
    <xf numFmtId="1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4" xfId="0" applyFont="1" applyFill="1" applyBorder="1" applyAlignment="1" applyProtection="1">
      <alignment horizontal="left" vertical="center"/>
      <protection/>
    </xf>
    <xf numFmtId="1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Protection="1">
      <protection/>
    </xf>
    <xf numFmtId="0" fontId="0" fillId="2" borderId="17" xfId="0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vertical="center" wrapText="1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23" xfId="0" applyNumberFormat="1" applyFill="1" applyBorder="1" applyAlignment="1" applyProtection="1">
      <alignment horizontal="center" vertical="center" wrapText="1"/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2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33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95250</xdr:colOff>
      <xdr:row>29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29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96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619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7097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34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36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4330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31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4330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31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011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95250</xdr:colOff>
      <xdr:row>27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31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95250</xdr:colOff>
      <xdr:row>35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85725</xdr:colOff>
      <xdr:row>28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27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31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1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18040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36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29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9135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28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845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30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764625" y="1921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19050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923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60025" y="533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SheetLayoutView="55" workbookViewId="0" topLeftCell="A1">
      <selection activeCell="G7" sqref="G7"/>
    </sheetView>
  </sheetViews>
  <sheetFormatPr defaultColWidth="9.140625" defaultRowHeight="15"/>
  <cols>
    <col min="1" max="1" width="1.421875" style="91" customWidth="1"/>
    <col min="2" max="2" width="5.7109375" style="91" customWidth="1"/>
    <col min="3" max="3" width="46.00390625" style="23" customWidth="1"/>
    <col min="4" max="4" width="9.7109375" style="149" customWidth="1"/>
    <col min="5" max="5" width="9.00390625" style="27" customWidth="1"/>
    <col min="6" max="6" width="59.8515625" style="23" customWidth="1"/>
    <col min="7" max="7" width="29.140625" style="150" customWidth="1"/>
    <col min="8" max="8" width="20.8515625" style="23" customWidth="1"/>
    <col min="9" max="9" width="19.00390625" style="23" customWidth="1"/>
    <col min="10" max="10" width="26.140625" style="24" customWidth="1"/>
    <col min="11" max="11" width="18.57421875" style="24" customWidth="1"/>
    <col min="12" max="12" width="19.421875" style="23" customWidth="1"/>
    <col min="13" max="14" width="22.140625" style="150" hidden="1" customWidth="1"/>
    <col min="15" max="15" width="19.8515625" style="150" hidden="1" customWidth="1"/>
    <col min="16" max="16" width="20.8515625" style="91" customWidth="1"/>
    <col min="17" max="17" width="19.7109375" style="91" customWidth="1"/>
    <col min="18" max="18" width="21.00390625" style="91" customWidth="1"/>
    <col min="19" max="19" width="19.421875" style="91" customWidth="1"/>
    <col min="20" max="20" width="8.8515625" style="91" customWidth="1"/>
    <col min="21" max="21" width="16.8515625" style="91" customWidth="1"/>
    <col min="22" max="22" width="19.28125" style="91" customWidth="1"/>
    <col min="23" max="16384" width="8.8515625" style="91" customWidth="1"/>
  </cols>
  <sheetData>
    <row r="1" spans="2:15" s="24" customFormat="1" ht="24.6" customHeight="1">
      <c r="B1" s="67" t="s">
        <v>51</v>
      </c>
      <c r="C1" s="73"/>
      <c r="D1" s="27"/>
      <c r="E1" s="27"/>
      <c r="F1" s="23"/>
      <c r="G1" s="74"/>
      <c r="H1" s="74"/>
      <c r="I1" s="75"/>
      <c r="J1" s="75"/>
      <c r="K1" s="76"/>
      <c r="L1" s="23"/>
      <c r="M1" s="23"/>
      <c r="N1" s="23"/>
      <c r="O1" s="23"/>
    </row>
    <row r="2" spans="3:19" s="24" customFormat="1" ht="18" customHeight="1">
      <c r="C2" s="23"/>
      <c r="D2" s="21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Q2" s="66" t="s">
        <v>53</v>
      </c>
      <c r="R2" s="66"/>
      <c r="S2" s="66"/>
    </row>
    <row r="3" spans="2:18" s="24" customFormat="1" ht="30.75" customHeight="1">
      <c r="B3" s="77"/>
      <c r="C3" s="78" t="s">
        <v>15</v>
      </c>
      <c r="D3" s="79"/>
      <c r="E3" s="79"/>
      <c r="F3" s="23"/>
      <c r="G3" s="23"/>
      <c r="H3" s="23"/>
      <c r="I3" s="23"/>
      <c r="J3" s="23"/>
      <c r="K3" s="23"/>
      <c r="L3" s="80"/>
      <c r="M3" s="81"/>
      <c r="N3" s="81"/>
      <c r="O3" s="81"/>
      <c r="P3" s="81"/>
      <c r="Q3" s="80"/>
      <c r="R3" s="80"/>
    </row>
    <row r="4" spans="2:18" s="24" customFormat="1" ht="21" customHeight="1" thickBot="1">
      <c r="B4" s="82"/>
      <c r="C4" s="83" t="s">
        <v>3</v>
      </c>
      <c r="D4" s="79"/>
      <c r="E4" s="79"/>
      <c r="F4" s="79"/>
      <c r="G4" s="79"/>
      <c r="H4" s="80"/>
      <c r="I4" s="80"/>
      <c r="J4" s="80"/>
      <c r="K4" s="80"/>
      <c r="L4" s="80"/>
      <c r="M4" s="23"/>
      <c r="N4" s="23"/>
      <c r="O4" s="23"/>
      <c r="P4" s="23"/>
      <c r="Q4" s="80"/>
      <c r="R4" s="80"/>
    </row>
    <row r="5" spans="2:17" s="24" customFormat="1" ht="18" customHeight="1" thickBot="1">
      <c r="B5" s="25"/>
      <c r="C5" s="26"/>
      <c r="D5" s="27"/>
      <c r="E5" s="27"/>
      <c r="F5" s="23"/>
      <c r="G5" s="28" t="s">
        <v>2</v>
      </c>
      <c r="H5" s="23"/>
      <c r="I5" s="23"/>
      <c r="J5" s="84"/>
      <c r="L5" s="23"/>
      <c r="M5" s="29"/>
      <c r="N5" s="29"/>
      <c r="O5" s="30"/>
      <c r="Q5" s="28" t="s">
        <v>2</v>
      </c>
    </row>
    <row r="6" spans="2:19" s="24" customFormat="1" ht="94.5" customHeight="1" thickBot="1" thickTop="1">
      <c r="B6" s="31" t="s">
        <v>1</v>
      </c>
      <c r="C6" s="32" t="s">
        <v>69</v>
      </c>
      <c r="D6" s="32" t="s">
        <v>0</v>
      </c>
      <c r="E6" s="32" t="s">
        <v>70</v>
      </c>
      <c r="F6" s="32" t="s">
        <v>71</v>
      </c>
      <c r="G6" s="57" t="s">
        <v>68</v>
      </c>
      <c r="H6" s="32" t="s">
        <v>72</v>
      </c>
      <c r="I6" s="32" t="s">
        <v>73</v>
      </c>
      <c r="J6" s="32" t="s">
        <v>17</v>
      </c>
      <c r="K6" s="33" t="s">
        <v>74</v>
      </c>
      <c r="L6" s="32" t="s">
        <v>75</v>
      </c>
      <c r="M6" s="34" t="s">
        <v>16</v>
      </c>
      <c r="N6" s="34" t="s">
        <v>9</v>
      </c>
      <c r="O6" s="32" t="s">
        <v>10</v>
      </c>
      <c r="P6" s="32" t="s">
        <v>11</v>
      </c>
      <c r="Q6" s="63" t="s">
        <v>12</v>
      </c>
      <c r="R6" s="63" t="s">
        <v>13</v>
      </c>
      <c r="S6" s="63" t="s">
        <v>14</v>
      </c>
    </row>
    <row r="7" spans="1:22" ht="60" customHeight="1" thickTop="1">
      <c r="A7" s="85"/>
      <c r="B7" s="86">
        <v>1</v>
      </c>
      <c r="C7" s="87" t="s">
        <v>18</v>
      </c>
      <c r="D7" s="88">
        <v>2</v>
      </c>
      <c r="E7" s="89" t="s">
        <v>19</v>
      </c>
      <c r="F7" s="90" t="s">
        <v>20</v>
      </c>
      <c r="G7" s="58"/>
      <c r="H7" s="69" t="s">
        <v>52</v>
      </c>
      <c r="I7" s="69"/>
      <c r="J7" s="69"/>
      <c r="K7" s="69" t="s">
        <v>22</v>
      </c>
      <c r="L7" s="69" t="s">
        <v>21</v>
      </c>
      <c r="M7" s="17">
        <f aca="true" t="shared" si="0" ref="M7:M25">D7*O7</f>
        <v>4140</v>
      </c>
      <c r="N7" s="17">
        <f aca="true" t="shared" si="1" ref="N7:N25">D7*P7</f>
        <v>4600</v>
      </c>
      <c r="O7" s="18">
        <f>P7*0.9</f>
        <v>2070</v>
      </c>
      <c r="P7" s="18">
        <v>2300</v>
      </c>
      <c r="Q7" s="19"/>
      <c r="R7" s="20">
        <f aca="true" t="shared" si="2" ref="R7:R25">D7*Q7</f>
        <v>0</v>
      </c>
      <c r="S7" s="41" t="str">
        <f aca="true" t="shared" si="3" ref="S7:S25">IF(ISNUMBER(Q7),IF(Q7&gt;P7,"NEVYHOVUJE","VYHOVUJE")," ")</f>
        <v xml:space="preserve"> </v>
      </c>
      <c r="U7" s="92"/>
      <c r="V7" s="92"/>
    </row>
    <row r="8" spans="1:22" ht="60" customHeight="1" thickBot="1">
      <c r="A8" s="93"/>
      <c r="B8" s="94">
        <v>2</v>
      </c>
      <c r="C8" s="95" t="s">
        <v>24</v>
      </c>
      <c r="D8" s="96">
        <v>3</v>
      </c>
      <c r="E8" s="97" t="s">
        <v>19</v>
      </c>
      <c r="F8" s="98" t="s">
        <v>23</v>
      </c>
      <c r="G8" s="59"/>
      <c r="H8" s="70"/>
      <c r="I8" s="70"/>
      <c r="J8" s="70"/>
      <c r="K8" s="70"/>
      <c r="L8" s="70"/>
      <c r="M8" s="13">
        <f t="shared" si="0"/>
        <v>4320</v>
      </c>
      <c r="N8" s="13">
        <f t="shared" si="1"/>
        <v>4800</v>
      </c>
      <c r="O8" s="14">
        <f>P8*0.9</f>
        <v>1440</v>
      </c>
      <c r="P8" s="14">
        <v>1600</v>
      </c>
      <c r="Q8" s="15"/>
      <c r="R8" s="16">
        <f t="shared" si="2"/>
        <v>0</v>
      </c>
      <c r="S8" s="43" t="str">
        <f t="shared" si="3"/>
        <v xml:space="preserve"> </v>
      </c>
      <c r="U8" s="92"/>
      <c r="V8" s="92"/>
    </row>
    <row r="9" spans="1:22" ht="60" customHeight="1" thickTop="1">
      <c r="A9" s="85"/>
      <c r="B9" s="86">
        <v>3</v>
      </c>
      <c r="C9" s="87" t="s">
        <v>28</v>
      </c>
      <c r="D9" s="99">
        <v>4</v>
      </c>
      <c r="E9" s="100" t="s">
        <v>19</v>
      </c>
      <c r="F9" s="101" t="s">
        <v>31</v>
      </c>
      <c r="G9" s="58"/>
      <c r="H9" s="69" t="s">
        <v>52</v>
      </c>
      <c r="I9" s="69"/>
      <c r="J9" s="69"/>
      <c r="K9" s="69" t="s">
        <v>29</v>
      </c>
      <c r="L9" s="69" t="s">
        <v>30</v>
      </c>
      <c r="M9" s="17">
        <f t="shared" si="0"/>
        <v>5040</v>
      </c>
      <c r="N9" s="17">
        <f t="shared" si="1"/>
        <v>5600</v>
      </c>
      <c r="O9" s="18">
        <f>P9*0.9</f>
        <v>1260</v>
      </c>
      <c r="P9" s="18">
        <v>1400</v>
      </c>
      <c r="Q9" s="19"/>
      <c r="R9" s="20">
        <f t="shared" si="2"/>
        <v>0</v>
      </c>
      <c r="S9" s="41" t="str">
        <f t="shared" si="3"/>
        <v xml:space="preserve"> </v>
      </c>
      <c r="U9" s="92"/>
      <c r="V9" s="92"/>
    </row>
    <row r="10" spans="2:22" ht="60" customHeight="1">
      <c r="B10" s="102">
        <v>4</v>
      </c>
      <c r="C10" s="87" t="s">
        <v>25</v>
      </c>
      <c r="D10" s="88">
        <v>4</v>
      </c>
      <c r="E10" s="100" t="s">
        <v>19</v>
      </c>
      <c r="F10" s="101" t="s">
        <v>32</v>
      </c>
      <c r="G10" s="60"/>
      <c r="H10" s="103"/>
      <c r="I10" s="103"/>
      <c r="J10" s="103"/>
      <c r="K10" s="103"/>
      <c r="L10" s="103"/>
      <c r="M10" s="9">
        <f t="shared" si="0"/>
        <v>6840</v>
      </c>
      <c r="N10" s="9">
        <f t="shared" si="1"/>
        <v>7600</v>
      </c>
      <c r="O10" s="18">
        <f aca="true" t="shared" si="4" ref="O10:O12">P10*0.9</f>
        <v>1710</v>
      </c>
      <c r="P10" s="10">
        <v>1900</v>
      </c>
      <c r="Q10" s="11"/>
      <c r="R10" s="12">
        <f t="shared" si="2"/>
        <v>0</v>
      </c>
      <c r="S10" s="42" t="str">
        <f t="shared" si="3"/>
        <v xml:space="preserve"> </v>
      </c>
      <c r="U10" s="92"/>
      <c r="V10" s="92"/>
    </row>
    <row r="11" spans="2:22" ht="60" customHeight="1">
      <c r="B11" s="86">
        <v>5</v>
      </c>
      <c r="C11" s="87" t="s">
        <v>26</v>
      </c>
      <c r="D11" s="88">
        <v>4</v>
      </c>
      <c r="E11" s="100" t="s">
        <v>19</v>
      </c>
      <c r="F11" s="101" t="s">
        <v>32</v>
      </c>
      <c r="G11" s="60"/>
      <c r="H11" s="103"/>
      <c r="I11" s="103"/>
      <c r="J11" s="103"/>
      <c r="K11" s="103"/>
      <c r="L11" s="103"/>
      <c r="M11" s="9">
        <f t="shared" si="0"/>
        <v>6840</v>
      </c>
      <c r="N11" s="9">
        <f t="shared" si="1"/>
        <v>7600</v>
      </c>
      <c r="O11" s="18">
        <f t="shared" si="4"/>
        <v>1710</v>
      </c>
      <c r="P11" s="10">
        <v>1900</v>
      </c>
      <c r="Q11" s="11"/>
      <c r="R11" s="12">
        <f t="shared" si="2"/>
        <v>0</v>
      </c>
      <c r="S11" s="42" t="str">
        <f t="shared" si="3"/>
        <v xml:space="preserve"> </v>
      </c>
      <c r="U11" s="92"/>
      <c r="V11" s="92"/>
    </row>
    <row r="12" spans="1:22" ht="60" customHeight="1" thickBot="1">
      <c r="A12" s="93"/>
      <c r="B12" s="94">
        <v>6</v>
      </c>
      <c r="C12" s="95" t="s">
        <v>27</v>
      </c>
      <c r="D12" s="96">
        <v>4</v>
      </c>
      <c r="E12" s="65" t="s">
        <v>19</v>
      </c>
      <c r="F12" s="104" t="s">
        <v>32</v>
      </c>
      <c r="G12" s="59"/>
      <c r="H12" s="70"/>
      <c r="I12" s="70"/>
      <c r="J12" s="70"/>
      <c r="K12" s="70"/>
      <c r="L12" s="70"/>
      <c r="M12" s="13">
        <f t="shared" si="0"/>
        <v>6840</v>
      </c>
      <c r="N12" s="13">
        <f t="shared" si="1"/>
        <v>7600</v>
      </c>
      <c r="O12" s="18">
        <f t="shared" si="4"/>
        <v>1710</v>
      </c>
      <c r="P12" s="14">
        <v>1900</v>
      </c>
      <c r="Q12" s="15"/>
      <c r="R12" s="16">
        <f t="shared" si="2"/>
        <v>0</v>
      </c>
      <c r="S12" s="43" t="str">
        <f t="shared" si="3"/>
        <v xml:space="preserve"> </v>
      </c>
      <c r="U12" s="92"/>
      <c r="V12" s="92"/>
    </row>
    <row r="13" spans="1:22" ht="60" customHeight="1" thickBot="1" thickTop="1">
      <c r="A13" s="105"/>
      <c r="B13" s="106">
        <v>7</v>
      </c>
      <c r="C13" s="107" t="s">
        <v>54</v>
      </c>
      <c r="D13" s="108">
        <v>1</v>
      </c>
      <c r="E13" s="44" t="s">
        <v>19</v>
      </c>
      <c r="F13" s="109" t="s">
        <v>33</v>
      </c>
      <c r="G13" s="61"/>
      <c r="H13" s="44" t="s">
        <v>52</v>
      </c>
      <c r="I13" s="44" t="s">
        <v>34</v>
      </c>
      <c r="J13" s="44" t="s">
        <v>35</v>
      </c>
      <c r="K13" s="44" t="s">
        <v>36</v>
      </c>
      <c r="L13" s="44" t="s">
        <v>37</v>
      </c>
      <c r="M13" s="45">
        <f t="shared" si="0"/>
        <v>400</v>
      </c>
      <c r="N13" s="45">
        <f t="shared" si="1"/>
        <v>500</v>
      </c>
      <c r="O13" s="46">
        <v>400</v>
      </c>
      <c r="P13" s="46">
        <v>500</v>
      </c>
      <c r="Q13" s="47"/>
      <c r="R13" s="48">
        <f t="shared" si="2"/>
        <v>0</v>
      </c>
      <c r="S13" s="49" t="str">
        <f t="shared" si="3"/>
        <v xml:space="preserve"> </v>
      </c>
      <c r="U13" s="92"/>
      <c r="V13" s="92"/>
    </row>
    <row r="14" spans="1:22" ht="60" customHeight="1" thickTop="1">
      <c r="A14" s="85"/>
      <c r="B14" s="86">
        <v>8</v>
      </c>
      <c r="C14" s="87" t="s">
        <v>59</v>
      </c>
      <c r="D14" s="99">
        <v>3</v>
      </c>
      <c r="E14" s="100" t="s">
        <v>19</v>
      </c>
      <c r="F14" s="110" t="s">
        <v>38</v>
      </c>
      <c r="G14" s="58"/>
      <c r="H14" s="69" t="s">
        <v>52</v>
      </c>
      <c r="I14" s="69"/>
      <c r="J14" s="69"/>
      <c r="K14" s="69" t="s">
        <v>39</v>
      </c>
      <c r="L14" s="69" t="s">
        <v>40</v>
      </c>
      <c r="M14" s="17">
        <f t="shared" si="0"/>
        <v>4860</v>
      </c>
      <c r="N14" s="17">
        <f t="shared" si="1"/>
        <v>5400</v>
      </c>
      <c r="O14" s="18">
        <f>P14*0.9</f>
        <v>1620</v>
      </c>
      <c r="P14" s="18">
        <v>1800</v>
      </c>
      <c r="Q14" s="19"/>
      <c r="R14" s="20">
        <f t="shared" si="2"/>
        <v>0</v>
      </c>
      <c r="S14" s="41" t="str">
        <f t="shared" si="3"/>
        <v xml:space="preserve"> </v>
      </c>
      <c r="U14" s="92"/>
      <c r="V14" s="92"/>
    </row>
    <row r="15" spans="2:22" ht="60" customHeight="1">
      <c r="B15" s="86">
        <v>9</v>
      </c>
      <c r="C15" s="111" t="s">
        <v>64</v>
      </c>
      <c r="D15" s="88">
        <v>2</v>
      </c>
      <c r="E15" s="89" t="s">
        <v>19</v>
      </c>
      <c r="F15" s="112" t="s">
        <v>55</v>
      </c>
      <c r="G15" s="60"/>
      <c r="H15" s="103"/>
      <c r="I15" s="103"/>
      <c r="J15" s="103"/>
      <c r="K15" s="103"/>
      <c r="L15" s="103"/>
      <c r="M15" s="9">
        <f t="shared" si="0"/>
        <v>7992</v>
      </c>
      <c r="N15" s="9">
        <f t="shared" si="1"/>
        <v>8800</v>
      </c>
      <c r="O15" s="10">
        <v>3996</v>
      </c>
      <c r="P15" s="10">
        <v>4400</v>
      </c>
      <c r="Q15" s="11"/>
      <c r="R15" s="12">
        <f t="shared" si="2"/>
        <v>0</v>
      </c>
      <c r="S15" s="42" t="str">
        <f t="shared" si="3"/>
        <v xml:space="preserve"> </v>
      </c>
      <c r="U15" s="92"/>
      <c r="V15" s="92"/>
    </row>
    <row r="16" spans="2:22" ht="60" customHeight="1">
      <c r="B16" s="102">
        <v>10</v>
      </c>
      <c r="C16" s="113" t="s">
        <v>41</v>
      </c>
      <c r="D16" s="88">
        <v>1</v>
      </c>
      <c r="E16" s="89" t="s">
        <v>19</v>
      </c>
      <c r="F16" s="114" t="s">
        <v>33</v>
      </c>
      <c r="G16" s="60"/>
      <c r="H16" s="103"/>
      <c r="I16" s="103"/>
      <c r="J16" s="103"/>
      <c r="K16" s="103"/>
      <c r="L16" s="103"/>
      <c r="M16" s="9">
        <f t="shared" si="0"/>
        <v>1800</v>
      </c>
      <c r="N16" s="9">
        <f t="shared" si="1"/>
        <v>2000</v>
      </c>
      <c r="O16" s="10">
        <f>P16*0.9</f>
        <v>1800</v>
      </c>
      <c r="P16" s="10">
        <v>2000</v>
      </c>
      <c r="Q16" s="11"/>
      <c r="R16" s="12">
        <f t="shared" si="2"/>
        <v>0</v>
      </c>
      <c r="S16" s="42" t="str">
        <f t="shared" si="3"/>
        <v xml:space="preserve"> </v>
      </c>
      <c r="U16" s="92"/>
      <c r="V16" s="92"/>
    </row>
    <row r="17" spans="2:22" ht="60" customHeight="1">
      <c r="B17" s="86">
        <v>11</v>
      </c>
      <c r="C17" s="113" t="s">
        <v>42</v>
      </c>
      <c r="D17" s="88">
        <v>2</v>
      </c>
      <c r="E17" s="89" t="s">
        <v>19</v>
      </c>
      <c r="F17" s="101" t="s">
        <v>33</v>
      </c>
      <c r="G17" s="60"/>
      <c r="H17" s="103"/>
      <c r="I17" s="103"/>
      <c r="J17" s="103"/>
      <c r="K17" s="103"/>
      <c r="L17" s="103"/>
      <c r="M17" s="9">
        <f t="shared" si="0"/>
        <v>3600</v>
      </c>
      <c r="N17" s="9">
        <f t="shared" si="1"/>
        <v>4000</v>
      </c>
      <c r="O17" s="10">
        <f aca="true" t="shared" si="5" ref="O17:O20">P17*0.9</f>
        <v>1800</v>
      </c>
      <c r="P17" s="10">
        <v>2000</v>
      </c>
      <c r="Q17" s="11"/>
      <c r="R17" s="12">
        <f t="shared" si="2"/>
        <v>0</v>
      </c>
      <c r="S17" s="42" t="str">
        <f t="shared" si="3"/>
        <v xml:space="preserve"> </v>
      </c>
      <c r="U17" s="92"/>
      <c r="V17" s="92"/>
    </row>
    <row r="18" spans="2:22" ht="60" customHeight="1">
      <c r="B18" s="102">
        <v>12</v>
      </c>
      <c r="C18" s="113" t="s">
        <v>43</v>
      </c>
      <c r="D18" s="88">
        <v>1</v>
      </c>
      <c r="E18" s="89" t="s">
        <v>19</v>
      </c>
      <c r="F18" s="115" t="s">
        <v>33</v>
      </c>
      <c r="G18" s="60"/>
      <c r="H18" s="103"/>
      <c r="I18" s="103"/>
      <c r="J18" s="103"/>
      <c r="K18" s="103"/>
      <c r="L18" s="103"/>
      <c r="M18" s="9">
        <f t="shared" si="0"/>
        <v>1800</v>
      </c>
      <c r="N18" s="9">
        <f t="shared" si="1"/>
        <v>2000</v>
      </c>
      <c r="O18" s="10">
        <f t="shared" si="5"/>
        <v>1800</v>
      </c>
      <c r="P18" s="10">
        <v>2000</v>
      </c>
      <c r="Q18" s="11"/>
      <c r="R18" s="12">
        <f t="shared" si="2"/>
        <v>0</v>
      </c>
      <c r="S18" s="42" t="str">
        <f t="shared" si="3"/>
        <v xml:space="preserve"> </v>
      </c>
      <c r="U18" s="92"/>
      <c r="V18" s="92"/>
    </row>
    <row r="19" spans="2:22" ht="60" customHeight="1">
      <c r="B19" s="86">
        <v>13</v>
      </c>
      <c r="C19" s="113" t="s">
        <v>44</v>
      </c>
      <c r="D19" s="88">
        <v>1</v>
      </c>
      <c r="E19" s="89" t="s">
        <v>19</v>
      </c>
      <c r="F19" s="101" t="s">
        <v>57</v>
      </c>
      <c r="G19" s="60"/>
      <c r="H19" s="103"/>
      <c r="I19" s="103"/>
      <c r="J19" s="103"/>
      <c r="K19" s="103"/>
      <c r="L19" s="103"/>
      <c r="M19" s="9">
        <f t="shared" si="0"/>
        <v>1800</v>
      </c>
      <c r="N19" s="9">
        <f t="shared" si="1"/>
        <v>2000</v>
      </c>
      <c r="O19" s="10">
        <f t="shared" si="5"/>
        <v>1800</v>
      </c>
      <c r="P19" s="10">
        <v>2000</v>
      </c>
      <c r="Q19" s="11"/>
      <c r="R19" s="12">
        <f t="shared" si="2"/>
        <v>0</v>
      </c>
      <c r="S19" s="42" t="str">
        <f t="shared" si="3"/>
        <v xml:space="preserve"> </v>
      </c>
      <c r="U19" s="92"/>
      <c r="V19" s="92"/>
    </row>
    <row r="20" spans="1:22" ht="60" customHeight="1" thickBot="1">
      <c r="A20" s="93"/>
      <c r="B20" s="94">
        <v>14</v>
      </c>
      <c r="C20" s="116" t="s">
        <v>45</v>
      </c>
      <c r="D20" s="117">
        <v>1</v>
      </c>
      <c r="E20" s="97" t="s">
        <v>19</v>
      </c>
      <c r="F20" s="104" t="s">
        <v>58</v>
      </c>
      <c r="G20" s="59"/>
      <c r="H20" s="70"/>
      <c r="I20" s="70"/>
      <c r="J20" s="70"/>
      <c r="K20" s="70"/>
      <c r="L20" s="70"/>
      <c r="M20" s="13">
        <f t="shared" si="0"/>
        <v>3150</v>
      </c>
      <c r="N20" s="13">
        <f t="shared" si="1"/>
        <v>3500</v>
      </c>
      <c r="O20" s="10">
        <f t="shared" si="5"/>
        <v>3150</v>
      </c>
      <c r="P20" s="14">
        <v>3500</v>
      </c>
      <c r="Q20" s="15"/>
      <c r="R20" s="16">
        <f t="shared" si="2"/>
        <v>0</v>
      </c>
      <c r="S20" s="43" t="str">
        <f t="shared" si="3"/>
        <v xml:space="preserve"> </v>
      </c>
      <c r="U20" s="92"/>
      <c r="V20" s="92"/>
    </row>
    <row r="21" spans="1:22" ht="60" customHeight="1" thickBot="1" thickTop="1">
      <c r="A21" s="118"/>
      <c r="B21" s="106">
        <v>15</v>
      </c>
      <c r="C21" s="119" t="s">
        <v>56</v>
      </c>
      <c r="D21" s="108">
        <v>2</v>
      </c>
      <c r="E21" s="44" t="s">
        <v>46</v>
      </c>
      <c r="F21" s="120" t="s">
        <v>67</v>
      </c>
      <c r="G21" s="61"/>
      <c r="H21" s="44" t="s">
        <v>52</v>
      </c>
      <c r="I21" s="44"/>
      <c r="J21" s="44"/>
      <c r="K21" s="56" t="s">
        <v>50</v>
      </c>
      <c r="L21" s="51" t="s">
        <v>49</v>
      </c>
      <c r="M21" s="45">
        <f t="shared" si="0"/>
        <v>5000</v>
      </c>
      <c r="N21" s="45">
        <f t="shared" si="1"/>
        <v>6000</v>
      </c>
      <c r="O21" s="52">
        <v>2500</v>
      </c>
      <c r="P21" s="52">
        <v>3000</v>
      </c>
      <c r="Q21" s="47"/>
      <c r="R21" s="48">
        <f t="shared" si="2"/>
        <v>0</v>
      </c>
      <c r="S21" s="49" t="str">
        <f t="shared" si="3"/>
        <v xml:space="preserve"> </v>
      </c>
      <c r="U21" s="92"/>
      <c r="V21" s="92"/>
    </row>
    <row r="22" spans="1:22" ht="60" customHeight="1" thickTop="1">
      <c r="A22" s="85"/>
      <c r="B22" s="121">
        <v>16</v>
      </c>
      <c r="C22" s="122" t="s">
        <v>60</v>
      </c>
      <c r="D22" s="123">
        <v>1</v>
      </c>
      <c r="E22" s="51" t="s">
        <v>19</v>
      </c>
      <c r="F22" s="124" t="s">
        <v>65</v>
      </c>
      <c r="G22" s="62"/>
      <c r="H22" s="69" t="s">
        <v>52</v>
      </c>
      <c r="I22" s="69"/>
      <c r="J22" s="69"/>
      <c r="K22" s="125" t="s">
        <v>47</v>
      </c>
      <c r="L22" s="126" t="s">
        <v>48</v>
      </c>
      <c r="M22" s="7">
        <f t="shared" si="0"/>
        <v>2340</v>
      </c>
      <c r="N22" s="7">
        <f t="shared" si="1"/>
        <v>2600</v>
      </c>
      <c r="O22" s="53">
        <f>P22*0.9</f>
        <v>2340</v>
      </c>
      <c r="P22" s="52">
        <v>2600</v>
      </c>
      <c r="Q22" s="50"/>
      <c r="R22" s="8">
        <f t="shared" si="2"/>
        <v>0</v>
      </c>
      <c r="S22" s="40" t="str">
        <f t="shared" si="3"/>
        <v xml:space="preserve"> </v>
      </c>
      <c r="U22" s="92"/>
      <c r="V22" s="92"/>
    </row>
    <row r="23" spans="2:22" ht="60" customHeight="1">
      <c r="B23" s="86">
        <v>17</v>
      </c>
      <c r="C23" s="127" t="s">
        <v>61</v>
      </c>
      <c r="D23" s="88">
        <v>1</v>
      </c>
      <c r="E23" s="89" t="s">
        <v>19</v>
      </c>
      <c r="F23" s="128" t="s">
        <v>65</v>
      </c>
      <c r="G23" s="60"/>
      <c r="H23" s="103"/>
      <c r="I23" s="103"/>
      <c r="J23" s="103"/>
      <c r="K23" s="129"/>
      <c r="L23" s="130"/>
      <c r="M23" s="9">
        <f t="shared" si="0"/>
        <v>2340</v>
      </c>
      <c r="N23" s="9">
        <f t="shared" si="1"/>
        <v>2600</v>
      </c>
      <c r="O23" s="10">
        <f aca="true" t="shared" si="6" ref="O23:O25">P23*0.9</f>
        <v>2340</v>
      </c>
      <c r="P23" s="10">
        <v>2600</v>
      </c>
      <c r="Q23" s="11"/>
      <c r="R23" s="12">
        <f t="shared" si="2"/>
        <v>0</v>
      </c>
      <c r="S23" s="42" t="str">
        <f t="shared" si="3"/>
        <v xml:space="preserve"> </v>
      </c>
      <c r="U23" s="92"/>
      <c r="V23" s="92"/>
    </row>
    <row r="24" spans="2:22" ht="60" customHeight="1">
      <c r="B24" s="102">
        <v>18</v>
      </c>
      <c r="C24" s="127" t="s">
        <v>62</v>
      </c>
      <c r="D24" s="88">
        <v>1</v>
      </c>
      <c r="E24" s="89" t="s">
        <v>19</v>
      </c>
      <c r="F24" s="128" t="s">
        <v>65</v>
      </c>
      <c r="G24" s="60"/>
      <c r="H24" s="103"/>
      <c r="I24" s="103"/>
      <c r="J24" s="103"/>
      <c r="K24" s="129"/>
      <c r="L24" s="130"/>
      <c r="M24" s="9">
        <f t="shared" si="0"/>
        <v>2340</v>
      </c>
      <c r="N24" s="9">
        <f t="shared" si="1"/>
        <v>2600</v>
      </c>
      <c r="O24" s="54">
        <f t="shared" si="6"/>
        <v>2340</v>
      </c>
      <c r="P24" s="10">
        <v>2600</v>
      </c>
      <c r="Q24" s="11"/>
      <c r="R24" s="12">
        <f t="shared" si="2"/>
        <v>0</v>
      </c>
      <c r="S24" s="42" t="str">
        <f t="shared" si="3"/>
        <v xml:space="preserve"> </v>
      </c>
      <c r="U24" s="92"/>
      <c r="V24" s="92"/>
    </row>
    <row r="25" spans="2:22" ht="60" customHeight="1" thickBot="1">
      <c r="B25" s="131">
        <v>19</v>
      </c>
      <c r="C25" s="132" t="s">
        <v>63</v>
      </c>
      <c r="D25" s="96">
        <v>1</v>
      </c>
      <c r="E25" s="133" t="s">
        <v>19</v>
      </c>
      <c r="F25" s="134" t="s">
        <v>66</v>
      </c>
      <c r="G25" s="59"/>
      <c r="H25" s="70"/>
      <c r="I25" s="70"/>
      <c r="J25" s="70"/>
      <c r="K25" s="135"/>
      <c r="L25" s="136"/>
      <c r="M25" s="13">
        <f t="shared" si="0"/>
        <v>1530</v>
      </c>
      <c r="N25" s="13">
        <f t="shared" si="1"/>
        <v>1700</v>
      </c>
      <c r="O25" s="55">
        <f t="shared" si="6"/>
        <v>1530</v>
      </c>
      <c r="P25" s="14">
        <v>1700</v>
      </c>
      <c r="Q25" s="15"/>
      <c r="R25" s="16">
        <f t="shared" si="2"/>
        <v>0</v>
      </c>
      <c r="S25" s="43" t="str">
        <f t="shared" si="3"/>
        <v xml:space="preserve"> </v>
      </c>
      <c r="U25" s="92"/>
      <c r="V25" s="92"/>
    </row>
    <row r="26" spans="1:22" ht="13.5" customHeight="1" thickBot="1" thickTop="1">
      <c r="A26" s="137"/>
      <c r="B26" s="137"/>
      <c r="C26" s="138"/>
      <c r="D26" s="137"/>
      <c r="E26" s="138"/>
      <c r="F26" s="138"/>
      <c r="G26" s="137"/>
      <c r="H26" s="138"/>
      <c r="I26" s="138"/>
      <c r="J26" s="138"/>
      <c r="K26" s="138"/>
      <c r="L26" s="138"/>
      <c r="M26" s="137"/>
      <c r="N26" s="137"/>
      <c r="O26" s="139"/>
      <c r="P26" s="137"/>
      <c r="Q26" s="137"/>
      <c r="R26" s="137"/>
      <c r="S26" s="137"/>
      <c r="T26" s="137"/>
      <c r="U26" s="92"/>
      <c r="V26" s="92"/>
    </row>
    <row r="27" spans="1:19" ht="60.75" customHeight="1" thickBot="1" thickTop="1">
      <c r="A27" s="140"/>
      <c r="B27" s="68" t="s">
        <v>5</v>
      </c>
      <c r="C27" s="68"/>
      <c r="D27" s="68"/>
      <c r="E27" s="68"/>
      <c r="F27" s="68"/>
      <c r="G27" s="23"/>
      <c r="H27" s="35"/>
      <c r="I27" s="35"/>
      <c r="J27" s="35"/>
      <c r="K27" s="141"/>
      <c r="L27" s="141"/>
      <c r="M27" s="142"/>
      <c r="N27" s="1"/>
      <c r="O27" s="39" t="s">
        <v>6</v>
      </c>
      <c r="P27" s="32" t="s">
        <v>7</v>
      </c>
      <c r="Q27" s="71" t="s">
        <v>8</v>
      </c>
      <c r="R27" s="143"/>
      <c r="S27" s="144"/>
    </row>
    <row r="28" spans="1:19" ht="33" customHeight="1" thickBot="1" thickTop="1">
      <c r="A28" s="140"/>
      <c r="B28" s="145" t="s">
        <v>4</v>
      </c>
      <c r="C28" s="145"/>
      <c r="D28" s="145"/>
      <c r="E28" s="145"/>
      <c r="F28" s="145"/>
      <c r="G28" s="23"/>
      <c r="H28" s="146"/>
      <c r="K28" s="36"/>
      <c r="L28" s="36"/>
      <c r="M28" s="2"/>
      <c r="N28" s="3"/>
      <c r="O28" s="4">
        <f>SUM(M7:M25)</f>
        <v>72972</v>
      </c>
      <c r="P28" s="64">
        <f>SUM(N7:N25)</f>
        <v>81500</v>
      </c>
      <c r="Q28" s="72">
        <f>SUM(R7:R25)</f>
        <v>0</v>
      </c>
      <c r="R28" s="147"/>
      <c r="S28" s="148"/>
    </row>
    <row r="29" spans="1:20" ht="39.75" customHeight="1" thickTop="1">
      <c r="A29" s="140"/>
      <c r="I29" s="37"/>
      <c r="J29" s="37"/>
      <c r="K29" s="38"/>
      <c r="L29" s="38"/>
      <c r="M29" s="5"/>
      <c r="N29" s="151"/>
      <c r="O29" s="151"/>
      <c r="P29" s="151"/>
      <c r="Q29" s="152"/>
      <c r="R29" s="152"/>
      <c r="S29" s="152"/>
      <c r="T29" s="152"/>
    </row>
    <row r="30" spans="1:20" ht="19.95" customHeight="1">
      <c r="A30" s="140"/>
      <c r="K30" s="38"/>
      <c r="L30" s="38"/>
      <c r="M30" s="5"/>
      <c r="N30" s="151"/>
      <c r="O30" s="151"/>
      <c r="P30" s="6"/>
      <c r="Q30" s="6"/>
      <c r="R30" s="6"/>
      <c r="S30" s="152"/>
      <c r="T30" s="152"/>
    </row>
    <row r="31" spans="1:20" ht="71.25" customHeight="1">
      <c r="A31" s="140"/>
      <c r="K31" s="38"/>
      <c r="L31" s="38"/>
      <c r="M31" s="5"/>
      <c r="N31" s="151"/>
      <c r="O31" s="151"/>
      <c r="P31" s="6"/>
      <c r="Q31" s="6"/>
      <c r="R31" s="6"/>
      <c r="S31" s="152"/>
      <c r="T31" s="152"/>
    </row>
    <row r="32" spans="1:20" ht="36" customHeight="1">
      <c r="A32" s="140"/>
      <c r="K32" s="153"/>
      <c r="L32" s="153"/>
      <c r="M32" s="154"/>
      <c r="N32" s="154"/>
      <c r="O32" s="154"/>
      <c r="P32" s="151"/>
      <c r="Q32" s="152"/>
      <c r="R32" s="152"/>
      <c r="S32" s="152"/>
      <c r="T32" s="152"/>
    </row>
    <row r="33" spans="1:20" ht="14.25" customHeight="1">
      <c r="A33" s="140"/>
      <c r="B33" s="152"/>
      <c r="C33" s="155"/>
      <c r="D33" s="156"/>
      <c r="E33" s="157"/>
      <c r="F33" s="155"/>
      <c r="G33" s="151"/>
      <c r="H33" s="155"/>
      <c r="I33" s="155"/>
      <c r="J33" s="158"/>
      <c r="K33" s="158"/>
      <c r="L33" s="158"/>
      <c r="M33" s="151"/>
      <c r="N33" s="151"/>
      <c r="O33" s="151"/>
      <c r="P33" s="151"/>
      <c r="Q33" s="152"/>
      <c r="R33" s="152"/>
      <c r="S33" s="152"/>
      <c r="T33" s="152"/>
    </row>
    <row r="34" spans="1:20" ht="14.25" customHeight="1">
      <c r="A34" s="140"/>
      <c r="B34" s="152"/>
      <c r="C34" s="155"/>
      <c r="D34" s="156"/>
      <c r="E34" s="157"/>
      <c r="F34" s="155"/>
      <c r="G34" s="151"/>
      <c r="H34" s="155"/>
      <c r="I34" s="155"/>
      <c r="J34" s="158"/>
      <c r="K34" s="158"/>
      <c r="L34" s="158"/>
      <c r="M34" s="151"/>
      <c r="N34" s="151"/>
      <c r="O34" s="151"/>
      <c r="P34" s="151"/>
      <c r="Q34" s="152"/>
      <c r="R34" s="152"/>
      <c r="S34" s="152"/>
      <c r="T34" s="152"/>
    </row>
    <row r="35" spans="1:20" ht="14.25" customHeight="1">
      <c r="A35" s="140"/>
      <c r="B35" s="152"/>
      <c r="C35" s="155"/>
      <c r="D35" s="156"/>
      <c r="E35" s="157"/>
      <c r="F35" s="155"/>
      <c r="G35" s="151"/>
      <c r="H35" s="155"/>
      <c r="I35" s="155"/>
      <c r="J35" s="158"/>
      <c r="K35" s="158"/>
      <c r="L35" s="158"/>
      <c r="M35" s="151"/>
      <c r="N35" s="151"/>
      <c r="O35" s="151"/>
      <c r="P35" s="151"/>
      <c r="Q35" s="152"/>
      <c r="R35" s="152"/>
      <c r="S35" s="152"/>
      <c r="T35" s="152"/>
    </row>
    <row r="36" spans="1:20" ht="14.25" customHeight="1">
      <c r="A36" s="140"/>
      <c r="B36" s="152"/>
      <c r="C36" s="155"/>
      <c r="D36" s="156"/>
      <c r="E36" s="157"/>
      <c r="F36" s="155"/>
      <c r="G36" s="151"/>
      <c r="H36" s="155"/>
      <c r="I36" s="155"/>
      <c r="J36" s="158"/>
      <c r="K36" s="158"/>
      <c r="L36" s="158"/>
      <c r="M36" s="151"/>
      <c r="N36" s="151"/>
      <c r="O36" s="151"/>
      <c r="P36" s="151"/>
      <c r="Q36" s="152"/>
      <c r="R36" s="152"/>
      <c r="S36" s="152"/>
      <c r="T36" s="152"/>
    </row>
    <row r="37" spans="3:15" ht="15">
      <c r="C37" s="24"/>
      <c r="D37" s="91"/>
      <c r="E37" s="24"/>
      <c r="F37" s="24"/>
      <c r="G37" s="91"/>
      <c r="H37" s="24"/>
      <c r="I37" s="24"/>
      <c r="L37" s="24"/>
      <c r="M37" s="91"/>
      <c r="N37" s="91"/>
      <c r="O37" s="91"/>
    </row>
    <row r="38" spans="3:15" ht="15">
      <c r="C38" s="24"/>
      <c r="D38" s="91"/>
      <c r="E38" s="24"/>
      <c r="F38" s="24"/>
      <c r="G38" s="91"/>
      <c r="H38" s="24"/>
      <c r="I38" s="24"/>
      <c r="L38" s="24"/>
      <c r="M38" s="91"/>
      <c r="N38" s="91"/>
      <c r="O38" s="91"/>
    </row>
    <row r="39" spans="3:15" ht="15">
      <c r="C39" s="24"/>
      <c r="D39" s="91"/>
      <c r="E39" s="24"/>
      <c r="F39" s="24"/>
      <c r="G39" s="91"/>
      <c r="H39" s="24"/>
      <c r="I39" s="24"/>
      <c r="L39" s="24"/>
      <c r="M39" s="91"/>
      <c r="N39" s="91"/>
      <c r="O39" s="91"/>
    </row>
  </sheetData>
  <sheetProtection password="F79C" sheet="1" objects="1" scenarios="1" selectLockedCells="1"/>
  <mergeCells count="26">
    <mergeCell ref="Q27:S27"/>
    <mergeCell ref="B28:F28"/>
    <mergeCell ref="Q28:S28"/>
    <mergeCell ref="J22:J25"/>
    <mergeCell ref="H7:H8"/>
    <mergeCell ref="H9:H12"/>
    <mergeCell ref="H14:H20"/>
    <mergeCell ref="H22:H25"/>
    <mergeCell ref="I9:I12"/>
    <mergeCell ref="J9:J12"/>
    <mergeCell ref="L14:L20"/>
    <mergeCell ref="K14:K20"/>
    <mergeCell ref="Q2:S2"/>
    <mergeCell ref="B1:C1"/>
    <mergeCell ref="B27:F27"/>
    <mergeCell ref="K22:K25"/>
    <mergeCell ref="L22:L25"/>
    <mergeCell ref="K9:K12"/>
    <mergeCell ref="L9:L12"/>
    <mergeCell ref="K7:K8"/>
    <mergeCell ref="L7:L8"/>
    <mergeCell ref="I14:I20"/>
    <mergeCell ref="J14:J20"/>
    <mergeCell ref="I22:I25"/>
    <mergeCell ref="I7:I8"/>
    <mergeCell ref="J7:J8"/>
  </mergeCells>
  <conditionalFormatting sqref="D9 D21 B7:B25">
    <cfRule type="containsBlanks" priority="45" dxfId="2">
      <formula>LEN(TRIM(B7))=0</formula>
    </cfRule>
  </conditionalFormatting>
  <conditionalFormatting sqref="B7:B25">
    <cfRule type="cellIs" priority="40" dxfId="20" operator="greaterThanOrEqual">
      <formula>1</formula>
    </cfRule>
  </conditionalFormatting>
  <conditionalFormatting sqref="Q8:Q9 Q11:Q12 Q14:Q15 Q17:Q18 Q20:Q21 Q23:Q24">
    <cfRule type="notContainsBlanks" priority="38" dxfId="15">
      <formula>LEN(TRIM(Q8))&gt;0</formula>
    </cfRule>
    <cfRule type="containsBlanks" priority="39" dxfId="14">
      <formula>LEN(TRIM(Q8))=0</formula>
    </cfRule>
  </conditionalFormatting>
  <conditionalFormatting sqref="S7:S25">
    <cfRule type="cellIs" priority="36" dxfId="17" operator="equal">
      <formula>"NEVYHOVUJE"</formula>
    </cfRule>
    <cfRule type="cellIs" priority="37" dxfId="16" operator="equal">
      <formula>"VYHOVUJE"</formula>
    </cfRule>
  </conditionalFormatting>
  <conditionalFormatting sqref="Q7 Q10 Q13 Q16 Q19 Q22 Q25">
    <cfRule type="notContainsBlanks" priority="34" dxfId="15">
      <formula>LEN(TRIM(Q7))&gt;0</formula>
    </cfRule>
    <cfRule type="containsBlanks" priority="35" dxfId="14">
      <formula>LEN(TRIM(Q7))=0</formula>
    </cfRule>
  </conditionalFormatting>
  <conditionalFormatting sqref="B4">
    <cfRule type="containsBlanks" priority="26" dxfId="1">
      <formula>LEN(TRIM(B4))=0</formula>
    </cfRule>
    <cfRule type="notContainsBlanks" priority="27" dxfId="0">
      <formula>LEN(TRIM(B4))&gt;0</formula>
    </cfRule>
  </conditionalFormatting>
  <conditionalFormatting sqref="D7">
    <cfRule type="containsBlanks" priority="12" dxfId="2">
      <formula>LEN(TRIM(D7))=0</formula>
    </cfRule>
  </conditionalFormatting>
  <conditionalFormatting sqref="D8">
    <cfRule type="containsBlanks" priority="11" dxfId="2">
      <formula>LEN(TRIM(D8))=0</formula>
    </cfRule>
  </conditionalFormatting>
  <conditionalFormatting sqref="D10:D12">
    <cfRule type="containsBlanks" priority="10" dxfId="2">
      <formula>LEN(TRIM(D10))=0</formula>
    </cfRule>
  </conditionalFormatting>
  <conditionalFormatting sqref="D13">
    <cfRule type="containsBlanks" priority="9" dxfId="2">
      <formula>LEN(TRIM(D13))=0</formula>
    </cfRule>
  </conditionalFormatting>
  <conditionalFormatting sqref="D14">
    <cfRule type="containsBlanks" priority="8" dxfId="2">
      <formula>LEN(TRIM(D14))=0</formula>
    </cfRule>
  </conditionalFormatting>
  <conditionalFormatting sqref="D15">
    <cfRule type="containsBlanks" priority="7" dxfId="2">
      <formula>LEN(TRIM(D15))=0</formula>
    </cfRule>
  </conditionalFormatting>
  <conditionalFormatting sqref="D16:D19">
    <cfRule type="containsBlanks" priority="6" dxfId="2">
      <formula>LEN(TRIM(D16))=0</formula>
    </cfRule>
  </conditionalFormatting>
  <conditionalFormatting sqref="D20">
    <cfRule type="containsBlanks" priority="5" dxfId="2">
      <formula>LEN(TRIM(D20))=0</formula>
    </cfRule>
  </conditionalFormatting>
  <conditionalFormatting sqref="D22 D24:D25">
    <cfRule type="containsBlanks" priority="4" dxfId="2">
      <formula>LEN(TRIM(D22))=0</formula>
    </cfRule>
  </conditionalFormatting>
  <conditionalFormatting sqref="D23">
    <cfRule type="containsBlanks" priority="3" dxfId="2">
      <formula>LEN(TRIM(D23))=0</formula>
    </cfRule>
  </conditionalFormatting>
  <conditionalFormatting sqref="G7:G25">
    <cfRule type="containsBlanks" priority="1" dxfId="1">
      <formula>LEN(TRIM(G7))=0</formula>
    </cfRule>
    <cfRule type="notContainsBlanks" priority="2" dxfId="0">
      <formula>LEN(TRIM(G7))&gt;0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2016-07-27T07:41:36Z</dcterms:modified>
  <cp:category/>
  <cp:version/>
  <cp:contentType/>
  <cp:contentStatus/>
</cp:coreProperties>
</file>