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6" windowWidth="14400" windowHeight="3672" tabRatio="939"/>
  </bookViews>
  <sheets>
    <sheet name="Tonery" sheetId="22" r:id="rId1"/>
  </sheets>
  <definedNames>
    <definedName name="_xlnm.Print_Area" localSheetId="0">Tonery!$B$1:$S$29</definedName>
  </definedNames>
  <calcPr calcId="145621"/>
</workbook>
</file>

<file path=xl/calcChain.xml><?xml version="1.0" encoding="utf-8"?>
<calcChain xmlns="http://schemas.openxmlformats.org/spreadsheetml/2006/main">
  <c r="O22" i="22" l="1"/>
  <c r="O21" i="22"/>
  <c r="O11" i="22"/>
  <c r="O12" i="22"/>
  <c r="O13" i="22"/>
  <c r="O14" i="22"/>
  <c r="O15" i="22"/>
  <c r="O16" i="22"/>
  <c r="O17" i="22"/>
  <c r="O18" i="22"/>
  <c r="O19" i="22"/>
  <c r="O8" i="22"/>
  <c r="O9" i="22"/>
  <c r="O10" i="22"/>
  <c r="O7" i="22"/>
  <c r="S22" i="22" l="1"/>
  <c r="S21" i="22"/>
  <c r="S20" i="22"/>
  <c r="S19" i="22"/>
  <c r="S18" i="22"/>
  <c r="S17" i="22"/>
  <c r="S16" i="22"/>
  <c r="S15" i="22"/>
  <c r="S14" i="22"/>
  <c r="S13" i="22"/>
  <c r="S12" i="22"/>
  <c r="S11" i="22"/>
  <c r="S10" i="22"/>
  <c r="S9" i="22"/>
  <c r="S8" i="22"/>
  <c r="S7" i="22"/>
  <c r="M7" i="22"/>
  <c r="N7" i="22"/>
  <c r="M8" i="22"/>
  <c r="N8" i="22"/>
  <c r="M9" i="22"/>
  <c r="N9" i="22"/>
  <c r="M10" i="22"/>
  <c r="N10" i="22"/>
  <c r="M11" i="22"/>
  <c r="N11" i="22"/>
  <c r="M12" i="22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R7" i="22"/>
  <c r="R8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O25" i="22" l="1"/>
  <c r="Q25" i="22"/>
  <c r="P25" i="22"/>
</calcChain>
</file>

<file path=xl/sharedStrings.xml><?xml version="1.0" encoding="utf-8"?>
<sst xmlns="http://schemas.openxmlformats.org/spreadsheetml/2006/main" count="99" uniqueCount="76">
  <si>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</si>
  <si>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</si>
  <si>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</si>
  <si>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</si>
  <si>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</si>
  <si>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</si>
  <si>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</si>
  <si>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</si>
  <si>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</si>
  <si>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</si>
  <si>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</si>
  <si>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</si>
  <si>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</si>
  <si>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</si>
  <si>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</si>
  <si>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</si>
  <si>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</si>
  <si>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</si>
  <si>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</si>
  <si>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ks</t>
  </si>
  <si>
    <t>KKY - p.Šebesta tel:37763 .2131</t>
  </si>
  <si>
    <t>ZČU Plzeň, Technická 8, UC431</t>
  </si>
  <si>
    <t>ANO</t>
  </si>
  <si>
    <t>SGS-2015-030 Mgr.Valach</t>
  </si>
  <si>
    <t>Klatovská 51, Plzeň, KL 128</t>
  </si>
  <si>
    <t>KTV - Petra Kotorová, tel:37763 6401</t>
  </si>
  <si>
    <t xml:space="preserve"> toner do tiskárny OKI MB441 - černý</t>
  </si>
  <si>
    <t xml:space="preserve"> toner do tiskárny OKI MC352 - modrý</t>
  </si>
  <si>
    <t xml:space="preserve"> toner do tiskárny OKI MC352 - červený</t>
  </si>
  <si>
    <t>EO - pí Císařová, 37763 1123</t>
  </si>
  <si>
    <t>Univerzitní 8,Plzeň</t>
  </si>
  <si>
    <t>Mgr. Barbora Polifková, tel. 776848085</t>
  </si>
  <si>
    <t>Sedláčkova 15, SP118,Plzeň</t>
  </si>
  <si>
    <t>sada</t>
  </si>
  <si>
    <t>Univerzitní 20, Plzen, UI112</t>
  </si>
  <si>
    <t>ZV - J. Ovsjanniková, tel:37763 5773,  5775</t>
  </si>
  <si>
    <t>NAKI II - DG16P02B009</t>
  </si>
  <si>
    <t>Technická 8, Plzeň, budova FAV - UC 356</t>
  </si>
  <si>
    <t>NTIS - H.Ptáčková, 37763 2463</t>
  </si>
  <si>
    <t>Tonery - 019 - 2016</t>
  </si>
  <si>
    <t>Priloha_c._1_Kupni_smlouvy_technicka_specifikace_T-019-2016</t>
  </si>
  <si>
    <t>toner do tiskárny OKI MC352dn- černý</t>
  </si>
  <si>
    <t xml:space="preserve">toner do tiskárny OKI MC352dn- magenta </t>
  </si>
  <si>
    <t>toner do tiskárny OKI MC352dn -cyan</t>
  </si>
  <si>
    <t>toner do tiskárny OKI MC352dn -žlutý</t>
  </si>
  <si>
    <t xml:space="preserve">toner do tiskárny OKI MC352dn -černý </t>
  </si>
  <si>
    <t xml:space="preserve">toner do tiskárny OKI B401 dn -černý </t>
  </si>
  <si>
    <t xml:space="preserve">toner do tiskárny OKI B431dn - černý  </t>
  </si>
  <si>
    <t xml:space="preserve">toner do tiskárny UTAX CD 1325 – černý   </t>
  </si>
  <si>
    <t xml:space="preserve">toner do tiskárny Canon  i-SENSYS MF 4350d - černý  </t>
  </si>
  <si>
    <r>
      <rPr>
        <sz val="11"/>
        <rFont val="Calibri"/>
        <family val="2"/>
        <charset val="238"/>
        <scheme val="minor"/>
      </rPr>
      <t>toner do tiskárny Konica minolta 4695 MF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</si>
  <si>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toner do tiskárny OKI MC562w - žlutý</t>
  </si>
  <si>
    <t>samostatná faktura</t>
  </si>
  <si>
    <t>Originální toner. Min. výtěžnost při 5% pokrytí 12000 stran.</t>
  </si>
  <si>
    <t>velkokapacitní sada barevných tonerů do tiskárny Konica minolta 4695 MF -  žlutý, purpurový, azurový.</t>
  </si>
  <si>
    <t>Originální toner. Min. výtěžnost při 5% pokrytí 8000 stran.</t>
  </si>
  <si>
    <t>Originální, nebo kompatibilní toner  splňující podmínky certifikátu STMC. Kapacita min. 20000 stran A4 při 5% pokrytí .</t>
  </si>
  <si>
    <t>Alternativní toner splňující podmínky certifikátu STMC. Kapacita min.2000 stran A4 při 5% pokrytí.</t>
  </si>
  <si>
    <t>Originální sada tonerů Y,M,C. Min. výtěžnost každého toneru při 5% pokrytí 8000 stran. Sada obsahuje 3 ks.</t>
  </si>
  <si>
    <t>Originální toner. Min. výtěžnost 2000 stran při 5% pokrytí .</t>
  </si>
  <si>
    <t>Originální toner. Min. výtěžnost 35000 stran při 5% pokrytí .</t>
  </si>
  <si>
    <t xml:space="preserve">Originální, nebo kompatibilní toner splňující podmínky certifikátu STMC. Minimální výtěžnost při 5% pokrytí 2500 stran. </t>
  </si>
  <si>
    <t xml:space="preserve">Originální, nebo kompatibilní toner splňující podmínky certifikátu STMC. Minimální výtěžnost při 5% pokrytí 2000 stran. </t>
  </si>
  <si>
    <t xml:space="preserve">toner do tiskárny Triump Adler 3555i </t>
  </si>
  <si>
    <t>Originální, nebo kompatibilní toner splňující podmínky certifikátu STMC. Minimální výtěžnost při 5% pokrytí 3500 stran A4.</t>
  </si>
  <si>
    <t>Originální, nebo kompatibilní toner splňující podmínky certifikátu STMC. Minimální výtěžnost při 5% pokrytí 2000 stran A4.</t>
  </si>
  <si>
    <t>Originální, nebo kompatibilní toner splňující podmínky certifikátu STMC. Minimální výtěžnost při 2000 5% pokrytí stran A4.</t>
  </si>
  <si>
    <t>Originální toner. Minimální výtěžnost při 5% pokrytí 3500 stran A4.</t>
  </si>
  <si>
    <t>Originální, nebo kompatibilní toner splňující podmínky certifikátu STMC. Minimální výtěžnost při 5% pokrytí 2500 stran A4.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</si>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</sst>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5" borderId="6" xfId="0" applyNumberFormat="1" applyFill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6" fillId="5" borderId="10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6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5" borderId="13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5" borderId="23" xfId="0" applyNumberFormat="1" applyFill="1" applyBorder="1" applyAlignment="1" applyProtection="1">
      <alignment horizontal="right" vertical="center" indent="1"/>
    </xf>
    <xf numFmtId="164" fontId="0" fillId="5" borderId="1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5" borderId="20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0" xfId="0" applyAlignment="1" applyProtection="1">
      <alignment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2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2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0" borderId="14" xfId="0" applyBorder="1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2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5" xfId="0" applyNumberFormat="1" applyFont="1" applyFill="1" applyBorder="1" applyAlignment="1" applyProtection="1">
      <alignment vertical="center" wrapText="1"/>
    </xf>
    <xf numFmtId="0" fontId="0" fillId="5" borderId="0" xfId="0" applyNumberFormat="1" applyFill="1" applyAlignment="1" applyProtection="1">
      <alignment horizontal="left" vertical="center" wrapText="1"/>
    </xf>
    <xf numFmtId="0" fontId="0" fillId="5" borderId="13" xfId="0" applyNumberFormat="1" applyFill="1" applyBorder="1" applyAlignment="1" applyProtection="1">
      <alignment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2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0" fillId="5" borderId="10" xfId="0" applyNumberFormat="1" applyFill="1" applyBorder="1" applyAlignment="1" applyProtection="1">
      <alignment vertical="center" wrapText="1"/>
    </xf>
    <xf numFmtId="0" fontId="0" fillId="0" borderId="19" xfId="0" applyBorder="1" applyAlignment="1" applyProtection="1">
      <alignment vertical="center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2" fontId="0" fillId="5" borderId="4" xfId="0" applyNumberFormat="1" applyFill="1" applyBorder="1" applyAlignment="1" applyProtection="1">
      <alignment horizontal="center" vertical="center" wrapText="1"/>
    </xf>
    <xf numFmtId="2" fontId="0" fillId="5" borderId="20" xfId="0" applyNumberFormat="1" applyFill="1" applyBorder="1" applyAlignment="1" applyProtection="1">
      <alignment horizontal="center" vertical="center" wrapText="1"/>
    </xf>
    <xf numFmtId="0" fontId="0" fillId="5" borderId="21" xfId="0" applyNumberFormat="1" applyFill="1" applyBorder="1" applyAlignment="1" applyProtection="1">
      <alignment vertical="center" wrapText="1"/>
    </xf>
    <xf numFmtId="0" fontId="0" fillId="5" borderId="22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4" fillId="5" borderId="10" xfId="0" applyNumberFormat="1" applyFont="1" applyFill="1" applyBorder="1" applyAlignment="1" applyProtection="1">
      <alignment vertical="center" wrapText="1"/>
    </xf>
    <xf numFmtId="0" fontId="0" fillId="5" borderId="15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5" borderId="20" xfId="0" applyNumberFormat="1" applyFill="1" applyBorder="1" applyAlignment="1" applyProtection="1">
      <alignment horizontal="center" vertical="center" wrapText="1"/>
    </xf>
    <xf numFmtId="0" fontId="0" fillId="5" borderId="17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005A9E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30</xdr:row>
      <xdr:rowOff>42095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46129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57335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57335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57335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320618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57336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57158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133015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137049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148255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148255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148255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165399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146125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77544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73959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90544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31</xdr:row>
      <xdr:rowOff>65889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73960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81578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33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148256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165400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28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32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81243</xdr:colOff>
      <xdr:row>25</xdr:row>
      <xdr:rowOff>490386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326605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103143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490386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125731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140971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3810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32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15</xdr:col>
      <xdr:colOff>918881</xdr:colOff>
      <xdr:row>26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25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27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3</xdr:row>
      <xdr:rowOff>0</xdr:rowOff>
    </xdr:from>
    <xdr:to>
      <xdr:col>19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16680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17154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="85" zoomScaleNormal="85" zoomScaleSheetLayoutView="55" workbookViewId="0">
      <selection activeCell="G7" sqref="G7"/>
    </sheetView>
  </sheetViews>
  <sheetFormatPr defaultRowHeight="14.4" x14ac:dyDescent="0.3"/>
  <cols>
    <col min="1" max="1" width="1.44140625" style="80" customWidth="1"/>
    <col min="2" max="2" width="5.6640625" style="80" customWidth="1"/>
    <col min="3" max="3" width="43.44140625" style="26" customWidth="1"/>
    <col min="4" max="4" width="9.6640625" style="115" customWidth="1"/>
    <col min="5" max="5" width="9" style="30" customWidth="1"/>
    <col min="6" max="6" width="42.33203125" style="26" customWidth="1"/>
    <col min="7" max="7" width="29.109375" style="116" customWidth="1"/>
    <col min="8" max="8" width="20.88671875" style="26" customWidth="1"/>
    <col min="9" max="9" width="19" style="26" customWidth="1"/>
    <col min="10" max="10" width="28" style="27" customWidth="1"/>
    <col min="11" max="11" width="18.5546875" style="27" customWidth="1"/>
    <col min="12" max="12" width="19.44140625" style="26" customWidth="1"/>
    <col min="13" max="14" width="22.109375" style="116" hidden="1" customWidth="1"/>
    <col min="15" max="15" width="19.88671875" style="116" hidden="1" customWidth="1"/>
    <col min="16" max="16" width="20.88671875" style="80" customWidth="1"/>
    <col min="17" max="17" width="16.88671875" style="80" customWidth="1"/>
    <col min="18" max="18" width="21" style="80" customWidth="1"/>
    <col min="19" max="19" width="19.44140625" style="80" customWidth="1"/>
    <col min="20" max="20" width="8.88671875" style="80"/>
    <col min="21" max="21" width="11.88671875" style="80" customWidth="1"/>
    <col min="22" max="22" width="16.33203125" style="80" customWidth="1"/>
    <col min="23" max="16384" width="8.88671875" style="80"/>
  </cols>
  <sheetData>
    <row r="1" spans="1:22" s="27" customFormat="1" ht="24.6" customHeight="1" x14ac:dyDescent="0.3">
      <c r="B1" s="136" t="s">
        <v>39</v>
      </c>
      <c r="C1" s="137"/>
      <c r="D1" s="30"/>
      <c r="E1" s="30"/>
      <c r="F1" s="26"/>
      <c r="G1" s="66"/>
      <c r="H1" s="66"/>
      <c r="I1" s="66"/>
      <c r="J1" s="66"/>
      <c r="K1" s="66"/>
      <c r="L1" s="26"/>
      <c r="M1" s="26"/>
      <c r="N1" s="26"/>
      <c r="O1" s="26"/>
    </row>
    <row r="2" spans="1:22" s="27" customFormat="1" ht="18.75" customHeight="1" x14ac:dyDescent="0.3">
      <c r="C2" s="26"/>
      <c r="D2" s="24"/>
      <c r="E2" s="25"/>
      <c r="F2" s="26"/>
      <c r="G2" s="66"/>
      <c r="H2" s="66"/>
      <c r="I2" s="66"/>
      <c r="J2" s="66"/>
      <c r="K2" s="66"/>
      <c r="L2" s="26"/>
      <c r="M2" s="26"/>
      <c r="N2" s="26"/>
      <c r="O2" s="26"/>
      <c r="Q2" s="135" t="s">
        <v>40</v>
      </c>
      <c r="R2" s="135"/>
      <c r="S2" s="135"/>
    </row>
    <row r="3" spans="1:22" s="27" customFormat="1" ht="18.75" customHeight="1" x14ac:dyDescent="0.3">
      <c r="B3" s="67"/>
      <c r="C3" s="68" t="s">
        <v>16</v>
      </c>
      <c r="D3" s="69"/>
      <c r="E3" s="69"/>
      <c r="F3" s="69"/>
      <c r="G3" s="66"/>
      <c r="H3" s="66"/>
      <c r="I3" s="66"/>
      <c r="J3" s="66"/>
      <c r="K3" s="66"/>
      <c r="L3" s="66"/>
      <c r="M3" s="70"/>
      <c r="N3" s="70"/>
      <c r="O3" s="70"/>
      <c r="P3" s="70"/>
      <c r="Q3" s="66"/>
      <c r="R3" s="66"/>
    </row>
    <row r="4" spans="1:22" s="27" customFormat="1" ht="21" customHeight="1" thickBot="1" x14ac:dyDescent="0.35">
      <c r="B4" s="71"/>
      <c r="C4" s="72" t="s">
        <v>4</v>
      </c>
      <c r="D4" s="69"/>
      <c r="E4" s="69"/>
      <c r="F4" s="69"/>
      <c r="G4" s="66"/>
      <c r="H4" s="66"/>
      <c r="I4" s="66"/>
      <c r="J4" s="66"/>
      <c r="K4" s="66"/>
      <c r="L4" s="66"/>
      <c r="M4" s="26"/>
      <c r="N4" s="26"/>
      <c r="O4" s="26"/>
      <c r="P4" s="26"/>
      <c r="Q4" s="66"/>
      <c r="R4" s="66"/>
    </row>
    <row r="5" spans="1:22" s="27" customFormat="1" ht="42.75" customHeight="1" thickBot="1" x14ac:dyDescent="0.35">
      <c r="B5" s="28"/>
      <c r="C5" s="29"/>
      <c r="D5" s="30"/>
      <c r="E5" s="30"/>
      <c r="F5" s="26"/>
      <c r="G5" s="31" t="s">
        <v>3</v>
      </c>
      <c r="H5" s="26"/>
      <c r="I5" s="26"/>
      <c r="J5" s="73"/>
      <c r="L5" s="26"/>
      <c r="M5" s="32"/>
      <c r="N5" s="32"/>
      <c r="O5" s="33"/>
      <c r="Q5" s="31" t="s">
        <v>3</v>
      </c>
    </row>
    <row r="6" spans="1:22" s="27" customFormat="1" ht="94.5" customHeight="1" thickTop="1" thickBot="1" x14ac:dyDescent="0.35">
      <c r="B6" s="34" t="s">
        <v>1</v>
      </c>
      <c r="C6" s="35" t="s">
        <v>69</v>
      </c>
      <c r="D6" s="35" t="s">
        <v>0</v>
      </c>
      <c r="E6" s="35" t="s">
        <v>70</v>
      </c>
      <c r="F6" s="35" t="s">
        <v>71</v>
      </c>
      <c r="G6" s="36" t="s">
        <v>2</v>
      </c>
      <c r="H6" s="35" t="s">
        <v>72</v>
      </c>
      <c r="I6" s="35" t="s">
        <v>73</v>
      </c>
      <c r="J6" s="35" t="s">
        <v>18</v>
      </c>
      <c r="K6" s="37" t="s">
        <v>74</v>
      </c>
      <c r="L6" s="35" t="s">
        <v>75</v>
      </c>
      <c r="M6" s="38" t="s">
        <v>17</v>
      </c>
      <c r="N6" s="38" t="s">
        <v>10</v>
      </c>
      <c r="O6" s="35" t="s">
        <v>11</v>
      </c>
      <c r="P6" s="35" t="s">
        <v>12</v>
      </c>
      <c r="Q6" s="63" t="s">
        <v>13</v>
      </c>
      <c r="R6" s="63" t="s">
        <v>14</v>
      </c>
      <c r="S6" s="63" t="s">
        <v>15</v>
      </c>
    </row>
    <row r="7" spans="1:22" ht="60" customHeight="1" thickTop="1" x14ac:dyDescent="0.3">
      <c r="A7" s="74"/>
      <c r="B7" s="75">
        <v>1</v>
      </c>
      <c r="C7" s="76" t="s">
        <v>41</v>
      </c>
      <c r="D7" s="77">
        <v>1</v>
      </c>
      <c r="E7" s="78" t="s">
        <v>19</v>
      </c>
      <c r="F7" s="79" t="s">
        <v>64</v>
      </c>
      <c r="G7" s="19"/>
      <c r="H7" s="125" t="s">
        <v>52</v>
      </c>
      <c r="I7" s="125"/>
      <c r="J7" s="125"/>
      <c r="K7" s="125" t="s">
        <v>20</v>
      </c>
      <c r="L7" s="125" t="s">
        <v>21</v>
      </c>
      <c r="M7" s="20">
        <f t="shared" ref="M7:M22" si="0">D7*O7</f>
        <v>1368</v>
      </c>
      <c r="N7" s="20">
        <f t="shared" ref="N7:N22" si="1">D7*P7</f>
        <v>1520</v>
      </c>
      <c r="O7" s="21">
        <f>P7*0.9</f>
        <v>1368</v>
      </c>
      <c r="P7" s="21">
        <v>1520</v>
      </c>
      <c r="Q7" s="22"/>
      <c r="R7" s="23">
        <f t="shared" ref="R7:R22" si="2">D7*Q7</f>
        <v>0</v>
      </c>
      <c r="S7" s="44" t="str">
        <f t="shared" ref="S7:S22" si="3">IF(ISNUMBER(Q7), IF(Q7&gt;P7,"NEVYHOVUJE","VYHOVUJE")," ")</f>
        <v xml:space="preserve"> </v>
      </c>
      <c r="U7" s="81"/>
      <c r="V7" s="81"/>
    </row>
    <row r="8" spans="1:22" ht="60" customHeight="1" x14ac:dyDescent="0.3">
      <c r="B8" s="82">
        <v>2</v>
      </c>
      <c r="C8" s="76" t="s">
        <v>42</v>
      </c>
      <c r="D8" s="83">
        <v>1</v>
      </c>
      <c r="E8" s="84" t="s">
        <v>19</v>
      </c>
      <c r="F8" s="79" t="s">
        <v>65</v>
      </c>
      <c r="G8" s="8"/>
      <c r="H8" s="126"/>
      <c r="I8" s="126"/>
      <c r="J8" s="126"/>
      <c r="K8" s="126"/>
      <c r="L8" s="126"/>
      <c r="M8" s="9">
        <f t="shared" si="0"/>
        <v>1844.1000000000001</v>
      </c>
      <c r="N8" s="9">
        <f t="shared" si="1"/>
        <v>2049</v>
      </c>
      <c r="O8" s="21">
        <f t="shared" ref="O8:O19" si="4">P8*0.9</f>
        <v>1844.1000000000001</v>
      </c>
      <c r="P8" s="10">
        <v>2049</v>
      </c>
      <c r="Q8" s="11"/>
      <c r="R8" s="12">
        <f t="shared" si="2"/>
        <v>0</v>
      </c>
      <c r="S8" s="45" t="str">
        <f t="shared" si="3"/>
        <v xml:space="preserve"> </v>
      </c>
      <c r="U8" s="81"/>
      <c r="V8" s="81"/>
    </row>
    <row r="9" spans="1:22" ht="60" customHeight="1" x14ac:dyDescent="0.3">
      <c r="B9" s="75">
        <v>3</v>
      </c>
      <c r="C9" s="76" t="s">
        <v>43</v>
      </c>
      <c r="D9" s="83">
        <v>1</v>
      </c>
      <c r="E9" s="84" t="s">
        <v>19</v>
      </c>
      <c r="F9" s="79" t="s">
        <v>66</v>
      </c>
      <c r="G9" s="8"/>
      <c r="H9" s="126"/>
      <c r="I9" s="126"/>
      <c r="J9" s="126"/>
      <c r="K9" s="126"/>
      <c r="L9" s="126"/>
      <c r="M9" s="9">
        <f t="shared" si="0"/>
        <v>1844.1000000000001</v>
      </c>
      <c r="N9" s="9">
        <f t="shared" si="1"/>
        <v>2049</v>
      </c>
      <c r="O9" s="21">
        <f t="shared" si="4"/>
        <v>1844.1000000000001</v>
      </c>
      <c r="P9" s="10">
        <v>2049</v>
      </c>
      <c r="Q9" s="11"/>
      <c r="R9" s="12">
        <f t="shared" si="2"/>
        <v>0</v>
      </c>
      <c r="S9" s="45" t="str">
        <f t="shared" si="3"/>
        <v xml:space="preserve"> </v>
      </c>
      <c r="U9" s="81"/>
      <c r="V9" s="81"/>
    </row>
    <row r="10" spans="1:22" ht="60" customHeight="1" x14ac:dyDescent="0.3">
      <c r="B10" s="82">
        <v>4</v>
      </c>
      <c r="C10" s="76" t="s">
        <v>44</v>
      </c>
      <c r="D10" s="83">
        <v>1</v>
      </c>
      <c r="E10" s="84" t="s">
        <v>19</v>
      </c>
      <c r="F10" s="76" t="s">
        <v>65</v>
      </c>
      <c r="G10" s="8"/>
      <c r="H10" s="126"/>
      <c r="I10" s="126"/>
      <c r="J10" s="126"/>
      <c r="K10" s="126"/>
      <c r="L10" s="126"/>
      <c r="M10" s="9">
        <f t="shared" si="0"/>
        <v>1844.1000000000001</v>
      </c>
      <c r="N10" s="9">
        <f t="shared" si="1"/>
        <v>2049</v>
      </c>
      <c r="O10" s="21">
        <f t="shared" si="4"/>
        <v>1844.1000000000001</v>
      </c>
      <c r="P10" s="10">
        <v>2049</v>
      </c>
      <c r="Q10" s="11"/>
      <c r="R10" s="12">
        <f t="shared" si="2"/>
        <v>0</v>
      </c>
      <c r="S10" s="45" t="str">
        <f t="shared" si="3"/>
        <v xml:space="preserve"> </v>
      </c>
      <c r="U10" s="81"/>
      <c r="V10" s="81"/>
    </row>
    <row r="11" spans="1:22" ht="59.25" customHeight="1" x14ac:dyDescent="0.3">
      <c r="B11" s="75">
        <v>5</v>
      </c>
      <c r="C11" s="76" t="s">
        <v>45</v>
      </c>
      <c r="D11" s="83">
        <v>1</v>
      </c>
      <c r="E11" s="84" t="s">
        <v>19</v>
      </c>
      <c r="F11" s="85" t="s">
        <v>67</v>
      </c>
      <c r="G11" s="8"/>
      <c r="H11" s="126"/>
      <c r="I11" s="126"/>
      <c r="J11" s="126"/>
      <c r="K11" s="126"/>
      <c r="L11" s="126"/>
      <c r="M11" s="9">
        <f t="shared" si="0"/>
        <v>1350</v>
      </c>
      <c r="N11" s="9">
        <f t="shared" si="1"/>
        <v>1500</v>
      </c>
      <c r="O11" s="21">
        <f t="shared" si="4"/>
        <v>1350</v>
      </c>
      <c r="P11" s="10">
        <v>1500</v>
      </c>
      <c r="Q11" s="11"/>
      <c r="R11" s="12">
        <f t="shared" si="2"/>
        <v>0</v>
      </c>
      <c r="S11" s="45" t="str">
        <f t="shared" si="3"/>
        <v xml:space="preserve"> </v>
      </c>
      <c r="U11" s="81"/>
      <c r="V11" s="81"/>
    </row>
    <row r="12" spans="1:22" ht="69.75" customHeight="1" thickBot="1" x14ac:dyDescent="0.35">
      <c r="A12" s="86"/>
      <c r="B12" s="87">
        <v>6</v>
      </c>
      <c r="C12" s="88" t="s">
        <v>46</v>
      </c>
      <c r="D12" s="89">
        <v>2</v>
      </c>
      <c r="E12" s="90" t="s">
        <v>19</v>
      </c>
      <c r="F12" s="91" t="s">
        <v>68</v>
      </c>
      <c r="G12" s="13"/>
      <c r="H12" s="127"/>
      <c r="I12" s="127"/>
      <c r="J12" s="127"/>
      <c r="K12" s="127"/>
      <c r="L12" s="127"/>
      <c r="M12" s="14">
        <f t="shared" si="0"/>
        <v>1080</v>
      </c>
      <c r="N12" s="14">
        <f t="shared" si="1"/>
        <v>1200</v>
      </c>
      <c r="O12" s="62">
        <f t="shared" si="4"/>
        <v>540</v>
      </c>
      <c r="P12" s="15">
        <v>600</v>
      </c>
      <c r="Q12" s="16"/>
      <c r="R12" s="17">
        <f t="shared" si="2"/>
        <v>0</v>
      </c>
      <c r="S12" s="46" t="str">
        <f t="shared" si="3"/>
        <v xml:space="preserve"> </v>
      </c>
      <c r="U12" s="81"/>
      <c r="V12" s="81"/>
    </row>
    <row r="13" spans="1:22" ht="67.5" customHeight="1" thickTop="1" x14ac:dyDescent="0.3">
      <c r="A13" s="74"/>
      <c r="B13" s="75">
        <v>7</v>
      </c>
      <c r="C13" s="92" t="s">
        <v>26</v>
      </c>
      <c r="D13" s="77">
        <v>2</v>
      </c>
      <c r="E13" s="78" t="s">
        <v>19</v>
      </c>
      <c r="F13" s="93" t="s">
        <v>61</v>
      </c>
      <c r="G13" s="47"/>
      <c r="H13" s="125" t="s">
        <v>52</v>
      </c>
      <c r="I13" s="125" t="s">
        <v>22</v>
      </c>
      <c r="J13" s="125" t="s">
        <v>23</v>
      </c>
      <c r="K13" s="125" t="s">
        <v>25</v>
      </c>
      <c r="L13" s="125" t="s">
        <v>24</v>
      </c>
      <c r="M13" s="20">
        <f t="shared" si="0"/>
        <v>738</v>
      </c>
      <c r="N13" s="20">
        <f t="shared" si="1"/>
        <v>820</v>
      </c>
      <c r="O13" s="7">
        <f t="shared" si="4"/>
        <v>369</v>
      </c>
      <c r="P13" s="21">
        <v>410</v>
      </c>
      <c r="Q13" s="22"/>
      <c r="R13" s="23">
        <f t="shared" si="2"/>
        <v>0</v>
      </c>
      <c r="S13" s="44" t="str">
        <f t="shared" si="3"/>
        <v xml:space="preserve"> </v>
      </c>
      <c r="U13" s="81"/>
      <c r="V13" s="81"/>
    </row>
    <row r="14" spans="1:22" ht="60" customHeight="1" x14ac:dyDescent="0.3">
      <c r="B14" s="94">
        <v>8</v>
      </c>
      <c r="C14" s="93" t="s">
        <v>27</v>
      </c>
      <c r="D14" s="95">
        <v>1</v>
      </c>
      <c r="E14" s="96" t="s">
        <v>19</v>
      </c>
      <c r="F14" s="93" t="s">
        <v>62</v>
      </c>
      <c r="G14" s="48"/>
      <c r="H14" s="126"/>
      <c r="I14" s="126"/>
      <c r="J14" s="126"/>
      <c r="K14" s="126"/>
      <c r="L14" s="126"/>
      <c r="M14" s="49">
        <f t="shared" si="0"/>
        <v>495</v>
      </c>
      <c r="N14" s="49">
        <f t="shared" si="1"/>
        <v>550</v>
      </c>
      <c r="O14" s="21">
        <f t="shared" si="4"/>
        <v>495</v>
      </c>
      <c r="P14" s="10">
        <v>550</v>
      </c>
      <c r="Q14" s="50"/>
      <c r="R14" s="51">
        <f t="shared" si="2"/>
        <v>0</v>
      </c>
      <c r="S14" s="52" t="str">
        <f t="shared" si="3"/>
        <v xml:space="preserve"> </v>
      </c>
      <c r="U14" s="81"/>
      <c r="V14" s="81"/>
    </row>
    <row r="15" spans="1:22" ht="62.25" customHeight="1" thickBot="1" x14ac:dyDescent="0.35">
      <c r="A15" s="97"/>
      <c r="B15" s="87">
        <v>9</v>
      </c>
      <c r="C15" s="98" t="s">
        <v>28</v>
      </c>
      <c r="D15" s="89">
        <v>1</v>
      </c>
      <c r="E15" s="90" t="s">
        <v>19</v>
      </c>
      <c r="F15" s="98" t="s">
        <v>62</v>
      </c>
      <c r="G15" s="18"/>
      <c r="H15" s="127"/>
      <c r="I15" s="127"/>
      <c r="J15" s="127"/>
      <c r="K15" s="127"/>
      <c r="L15" s="127"/>
      <c r="M15" s="14">
        <f t="shared" si="0"/>
        <v>495</v>
      </c>
      <c r="N15" s="14">
        <f t="shared" si="1"/>
        <v>550</v>
      </c>
      <c r="O15" s="62">
        <f t="shared" si="4"/>
        <v>495</v>
      </c>
      <c r="P15" s="15">
        <v>550</v>
      </c>
      <c r="Q15" s="16"/>
      <c r="R15" s="17">
        <f t="shared" si="2"/>
        <v>0</v>
      </c>
      <c r="S15" s="46" t="str">
        <f t="shared" si="3"/>
        <v xml:space="preserve"> </v>
      </c>
      <c r="U15" s="81"/>
      <c r="V15" s="81"/>
    </row>
    <row r="16" spans="1:22" ht="46.5" customHeight="1" thickTop="1" thickBot="1" x14ac:dyDescent="0.35">
      <c r="A16" s="99"/>
      <c r="B16" s="100">
        <v>10</v>
      </c>
      <c r="C16" s="101" t="s">
        <v>47</v>
      </c>
      <c r="D16" s="102">
        <v>1</v>
      </c>
      <c r="E16" s="54" t="s">
        <v>19</v>
      </c>
      <c r="F16" s="101" t="s">
        <v>53</v>
      </c>
      <c r="G16" s="53"/>
      <c r="H16" s="54" t="s">
        <v>52</v>
      </c>
      <c r="I16" s="54"/>
      <c r="J16" s="54"/>
      <c r="K16" s="54" t="s">
        <v>29</v>
      </c>
      <c r="L16" s="54" t="s">
        <v>30</v>
      </c>
      <c r="M16" s="55">
        <f t="shared" si="0"/>
        <v>3240</v>
      </c>
      <c r="N16" s="55">
        <f t="shared" si="1"/>
        <v>3600</v>
      </c>
      <c r="O16" s="56">
        <f t="shared" si="4"/>
        <v>3240</v>
      </c>
      <c r="P16" s="56">
        <v>3600</v>
      </c>
      <c r="Q16" s="57"/>
      <c r="R16" s="58">
        <f t="shared" si="2"/>
        <v>0</v>
      </c>
      <c r="S16" s="59" t="str">
        <f t="shared" si="3"/>
        <v xml:space="preserve"> </v>
      </c>
      <c r="U16" s="81"/>
      <c r="V16" s="81"/>
    </row>
    <row r="17" spans="1:22" ht="54.75" customHeight="1" thickTop="1" x14ac:dyDescent="0.3">
      <c r="A17" s="74"/>
      <c r="B17" s="75">
        <v>11</v>
      </c>
      <c r="C17" s="93" t="s">
        <v>48</v>
      </c>
      <c r="D17" s="103">
        <v>1</v>
      </c>
      <c r="E17" s="65" t="s">
        <v>19</v>
      </c>
      <c r="F17" s="93" t="s">
        <v>56</v>
      </c>
      <c r="G17" s="19"/>
      <c r="H17" s="125" t="s">
        <v>52</v>
      </c>
      <c r="I17" s="125"/>
      <c r="J17" s="125"/>
      <c r="K17" s="125" t="s">
        <v>31</v>
      </c>
      <c r="L17" s="125" t="s">
        <v>32</v>
      </c>
      <c r="M17" s="20">
        <f t="shared" si="0"/>
        <v>2250</v>
      </c>
      <c r="N17" s="20">
        <f t="shared" si="1"/>
        <v>2500</v>
      </c>
      <c r="O17" s="21">
        <f t="shared" si="4"/>
        <v>2250</v>
      </c>
      <c r="P17" s="7">
        <v>2500</v>
      </c>
      <c r="Q17" s="22"/>
      <c r="R17" s="23">
        <f t="shared" si="2"/>
        <v>0</v>
      </c>
      <c r="S17" s="44" t="str">
        <f t="shared" si="3"/>
        <v xml:space="preserve"> </v>
      </c>
      <c r="U17" s="81"/>
      <c r="V17" s="81"/>
    </row>
    <row r="18" spans="1:22" ht="59.25" customHeight="1" thickBot="1" x14ac:dyDescent="0.35">
      <c r="A18" s="86"/>
      <c r="B18" s="87">
        <v>12</v>
      </c>
      <c r="C18" s="98" t="s">
        <v>49</v>
      </c>
      <c r="D18" s="89">
        <v>12</v>
      </c>
      <c r="E18" s="90" t="s">
        <v>19</v>
      </c>
      <c r="F18" s="104" t="s">
        <v>57</v>
      </c>
      <c r="G18" s="13"/>
      <c r="H18" s="127"/>
      <c r="I18" s="127"/>
      <c r="J18" s="127"/>
      <c r="K18" s="127"/>
      <c r="L18" s="127"/>
      <c r="M18" s="14">
        <f t="shared" si="0"/>
        <v>3780</v>
      </c>
      <c r="N18" s="14">
        <f t="shared" si="1"/>
        <v>4200</v>
      </c>
      <c r="O18" s="15">
        <f t="shared" si="4"/>
        <v>315</v>
      </c>
      <c r="P18" s="15">
        <v>350</v>
      </c>
      <c r="Q18" s="16"/>
      <c r="R18" s="17">
        <f t="shared" si="2"/>
        <v>0</v>
      </c>
      <c r="S18" s="46" t="str">
        <f t="shared" si="3"/>
        <v xml:space="preserve"> </v>
      </c>
      <c r="U18" s="81"/>
      <c r="V18" s="81"/>
    </row>
    <row r="19" spans="1:22" ht="60.75" customHeight="1" thickTop="1" x14ac:dyDescent="0.3">
      <c r="A19" s="74"/>
      <c r="B19" s="75">
        <v>13</v>
      </c>
      <c r="C19" s="92" t="s">
        <v>50</v>
      </c>
      <c r="D19" s="77">
        <v>1</v>
      </c>
      <c r="E19" s="105" t="s">
        <v>19</v>
      </c>
      <c r="F19" s="106" t="s">
        <v>55</v>
      </c>
      <c r="G19" s="19"/>
      <c r="H19" s="125" t="s">
        <v>52</v>
      </c>
      <c r="I19" s="125"/>
      <c r="J19" s="125"/>
      <c r="K19" s="125" t="s">
        <v>35</v>
      </c>
      <c r="L19" s="125" t="s">
        <v>34</v>
      </c>
      <c r="M19" s="20">
        <f t="shared" si="0"/>
        <v>1890</v>
      </c>
      <c r="N19" s="20">
        <f t="shared" si="1"/>
        <v>2100</v>
      </c>
      <c r="O19" s="21">
        <f t="shared" si="4"/>
        <v>1890</v>
      </c>
      <c r="P19" s="10">
        <v>2100</v>
      </c>
      <c r="Q19" s="22"/>
      <c r="R19" s="23">
        <f t="shared" si="2"/>
        <v>0</v>
      </c>
      <c r="S19" s="44" t="str">
        <f t="shared" si="3"/>
        <v xml:space="preserve"> </v>
      </c>
      <c r="U19" s="81"/>
      <c r="V19" s="81"/>
    </row>
    <row r="20" spans="1:22" ht="65.25" customHeight="1" thickBot="1" x14ac:dyDescent="0.35">
      <c r="A20" s="86"/>
      <c r="B20" s="87">
        <v>14</v>
      </c>
      <c r="C20" s="107" t="s">
        <v>54</v>
      </c>
      <c r="D20" s="89">
        <v>1</v>
      </c>
      <c r="E20" s="90" t="s">
        <v>33</v>
      </c>
      <c r="F20" s="108" t="s">
        <v>58</v>
      </c>
      <c r="G20" s="13"/>
      <c r="H20" s="127"/>
      <c r="I20" s="127"/>
      <c r="J20" s="127"/>
      <c r="K20" s="127"/>
      <c r="L20" s="127"/>
      <c r="M20" s="14">
        <f t="shared" si="0"/>
        <v>10000</v>
      </c>
      <c r="N20" s="14">
        <f t="shared" si="1"/>
        <v>11000</v>
      </c>
      <c r="O20" s="15">
        <v>10000</v>
      </c>
      <c r="P20" s="15">
        <v>11000</v>
      </c>
      <c r="Q20" s="16"/>
      <c r="R20" s="17">
        <f t="shared" si="2"/>
        <v>0</v>
      </c>
      <c r="S20" s="46" t="str">
        <f t="shared" si="3"/>
        <v xml:space="preserve"> </v>
      </c>
      <c r="U20" s="81"/>
      <c r="V20" s="81"/>
    </row>
    <row r="21" spans="1:22" ht="44.25" customHeight="1" thickTop="1" x14ac:dyDescent="0.3">
      <c r="A21" s="74"/>
      <c r="B21" s="75">
        <v>15</v>
      </c>
      <c r="C21" s="92" t="s">
        <v>51</v>
      </c>
      <c r="D21" s="83">
        <v>1</v>
      </c>
      <c r="E21" s="84" t="s">
        <v>19</v>
      </c>
      <c r="F21" s="76" t="s">
        <v>59</v>
      </c>
      <c r="G21" s="19"/>
      <c r="H21" s="125" t="s">
        <v>52</v>
      </c>
      <c r="I21" s="125" t="s">
        <v>22</v>
      </c>
      <c r="J21" s="125" t="s">
        <v>36</v>
      </c>
      <c r="K21" s="125" t="s">
        <v>38</v>
      </c>
      <c r="L21" s="125" t="s">
        <v>37</v>
      </c>
      <c r="M21" s="20">
        <f t="shared" si="0"/>
        <v>1620</v>
      </c>
      <c r="N21" s="20">
        <f t="shared" si="1"/>
        <v>1800</v>
      </c>
      <c r="O21" s="21">
        <f>P21*0.9</f>
        <v>1620</v>
      </c>
      <c r="P21" s="10">
        <v>1800</v>
      </c>
      <c r="Q21" s="22"/>
      <c r="R21" s="23">
        <f t="shared" si="2"/>
        <v>0</v>
      </c>
      <c r="S21" s="44" t="str">
        <f t="shared" si="3"/>
        <v xml:space="preserve"> </v>
      </c>
      <c r="U21" s="81"/>
      <c r="V21" s="81"/>
    </row>
    <row r="22" spans="1:22" ht="45.75" customHeight="1" thickBot="1" x14ac:dyDescent="0.35">
      <c r="B22" s="87">
        <v>16</v>
      </c>
      <c r="C22" s="98" t="s">
        <v>63</v>
      </c>
      <c r="D22" s="89">
        <v>1</v>
      </c>
      <c r="E22" s="90" t="s">
        <v>19</v>
      </c>
      <c r="F22" s="88" t="s">
        <v>60</v>
      </c>
      <c r="G22" s="13"/>
      <c r="H22" s="127"/>
      <c r="I22" s="127"/>
      <c r="J22" s="127"/>
      <c r="K22" s="127"/>
      <c r="L22" s="127"/>
      <c r="M22" s="14">
        <f t="shared" si="0"/>
        <v>3600</v>
      </c>
      <c r="N22" s="14">
        <f t="shared" si="1"/>
        <v>4000</v>
      </c>
      <c r="O22" s="61">
        <f>P22*0.9</f>
        <v>3600</v>
      </c>
      <c r="P22" s="60">
        <v>4000</v>
      </c>
      <c r="Q22" s="16"/>
      <c r="R22" s="17">
        <f t="shared" si="2"/>
        <v>0</v>
      </c>
      <c r="S22" s="46" t="str">
        <f t="shared" si="3"/>
        <v xml:space="preserve"> </v>
      </c>
      <c r="U22" s="81"/>
      <c r="V22" s="81"/>
    </row>
    <row r="23" spans="1:22" ht="13.5" customHeight="1" thickTop="1" thickBot="1" x14ac:dyDescent="0.35">
      <c r="A23" s="109"/>
      <c r="B23" s="109"/>
      <c r="C23" s="110"/>
      <c r="D23" s="109"/>
      <c r="E23" s="110"/>
      <c r="F23" s="110"/>
      <c r="G23" s="109"/>
      <c r="H23" s="110"/>
      <c r="I23" s="110"/>
      <c r="J23" s="110"/>
      <c r="K23" s="110"/>
      <c r="L23" s="110"/>
      <c r="M23" s="109"/>
      <c r="N23" s="109"/>
      <c r="O23" s="109"/>
      <c r="P23" s="109"/>
      <c r="Q23" s="109"/>
      <c r="R23" s="109"/>
      <c r="S23" s="109"/>
      <c r="T23" s="109"/>
      <c r="U23" s="81"/>
      <c r="V23" s="81"/>
    </row>
    <row r="24" spans="1:22" ht="60.75" customHeight="1" thickTop="1" thickBot="1" x14ac:dyDescent="0.35">
      <c r="A24" s="111"/>
      <c r="B24" s="138" t="s">
        <v>6</v>
      </c>
      <c r="C24" s="138"/>
      <c r="D24" s="138"/>
      <c r="E24" s="138"/>
      <c r="F24" s="138"/>
      <c r="G24" s="138"/>
      <c r="H24" s="39"/>
      <c r="I24" s="39"/>
      <c r="J24" s="39"/>
      <c r="K24" s="112"/>
      <c r="L24" s="112"/>
      <c r="M24" s="113"/>
      <c r="N24" s="1"/>
      <c r="O24" s="43" t="s">
        <v>7</v>
      </c>
      <c r="P24" s="35" t="s">
        <v>8</v>
      </c>
      <c r="Q24" s="128" t="s">
        <v>9</v>
      </c>
      <c r="R24" s="129"/>
      <c r="S24" s="130"/>
    </row>
    <row r="25" spans="1:22" ht="33" customHeight="1" thickTop="1" thickBot="1" x14ac:dyDescent="0.35">
      <c r="A25" s="111"/>
      <c r="B25" s="131" t="s">
        <v>5</v>
      </c>
      <c r="C25" s="131"/>
      <c r="D25" s="131"/>
      <c r="E25" s="131"/>
      <c r="F25" s="131"/>
      <c r="G25" s="131"/>
      <c r="H25" s="114"/>
      <c r="K25" s="40"/>
      <c r="L25" s="40"/>
      <c r="M25" s="2"/>
      <c r="N25" s="3"/>
      <c r="O25" s="4">
        <f>SUM(M7:M22)</f>
        <v>37438.300000000003</v>
      </c>
      <c r="P25" s="64">
        <f>SUM(N7:N22)</f>
        <v>41487</v>
      </c>
      <c r="Q25" s="132">
        <f>SUM(R7:R22)</f>
        <v>0</v>
      </c>
      <c r="R25" s="133"/>
      <c r="S25" s="134"/>
    </row>
    <row r="26" spans="1:22" ht="39.75" customHeight="1" thickTop="1" x14ac:dyDescent="0.3">
      <c r="A26" s="111"/>
      <c r="I26" s="41"/>
      <c r="J26" s="41"/>
      <c r="K26" s="42"/>
      <c r="L26" s="42"/>
      <c r="M26" s="5"/>
      <c r="N26" s="117"/>
      <c r="O26" s="117"/>
      <c r="P26" s="117"/>
      <c r="Q26" s="118"/>
      <c r="R26" s="118"/>
      <c r="S26" s="118"/>
      <c r="T26" s="118"/>
    </row>
    <row r="27" spans="1:22" ht="19.95" customHeight="1" x14ac:dyDescent="0.3">
      <c r="A27" s="111"/>
      <c r="K27" s="42"/>
      <c r="L27" s="42"/>
      <c r="M27" s="5"/>
      <c r="N27" s="117"/>
      <c r="O27" s="117"/>
      <c r="P27" s="6"/>
      <c r="Q27" s="6"/>
      <c r="R27" s="6"/>
      <c r="S27" s="118"/>
      <c r="T27" s="118"/>
    </row>
    <row r="28" spans="1:22" ht="71.25" customHeight="1" x14ac:dyDescent="0.3">
      <c r="A28" s="111"/>
      <c r="K28" s="42"/>
      <c r="L28" s="42"/>
      <c r="M28" s="5"/>
      <c r="N28" s="117"/>
      <c r="O28" s="117"/>
      <c r="P28" s="6"/>
      <c r="Q28" s="6"/>
      <c r="R28" s="6"/>
      <c r="S28" s="118"/>
      <c r="T28" s="118"/>
    </row>
    <row r="29" spans="1:22" ht="36" customHeight="1" x14ac:dyDescent="0.3">
      <c r="A29" s="111"/>
      <c r="K29" s="119"/>
      <c r="L29" s="119"/>
      <c r="M29" s="120"/>
      <c r="N29" s="120"/>
      <c r="O29" s="120"/>
      <c r="P29" s="117"/>
      <c r="Q29" s="118"/>
      <c r="R29" s="118"/>
      <c r="S29" s="118"/>
      <c r="T29" s="118"/>
    </row>
    <row r="30" spans="1:22" ht="14.25" customHeight="1" x14ac:dyDescent="0.3">
      <c r="A30" s="111"/>
      <c r="B30" s="118"/>
      <c r="C30" s="121"/>
      <c r="D30" s="122"/>
      <c r="E30" s="123"/>
      <c r="F30" s="121"/>
      <c r="G30" s="117"/>
      <c r="H30" s="121"/>
      <c r="I30" s="121"/>
      <c r="J30" s="124"/>
      <c r="K30" s="124"/>
      <c r="L30" s="124"/>
      <c r="M30" s="117"/>
      <c r="N30" s="117"/>
      <c r="O30" s="117"/>
      <c r="P30" s="117"/>
      <c r="Q30" s="118"/>
      <c r="R30" s="118"/>
      <c r="S30" s="118"/>
      <c r="T30" s="118"/>
    </row>
    <row r="31" spans="1:22" ht="14.25" customHeight="1" x14ac:dyDescent="0.3">
      <c r="A31" s="111"/>
      <c r="B31" s="118"/>
      <c r="C31" s="121"/>
      <c r="D31" s="122"/>
      <c r="E31" s="123"/>
      <c r="F31" s="121"/>
      <c r="G31" s="117"/>
      <c r="H31" s="121"/>
      <c r="I31" s="121"/>
      <c r="J31" s="124"/>
      <c r="K31" s="124"/>
      <c r="L31" s="124"/>
      <c r="M31" s="117"/>
      <c r="N31" s="117"/>
      <c r="O31" s="117"/>
      <c r="P31" s="117"/>
      <c r="Q31" s="118"/>
      <c r="R31" s="118"/>
      <c r="S31" s="118"/>
      <c r="T31" s="118"/>
    </row>
    <row r="32" spans="1:22" ht="14.25" customHeight="1" x14ac:dyDescent="0.3">
      <c r="A32" s="111"/>
      <c r="B32" s="118"/>
      <c r="C32" s="121"/>
      <c r="D32" s="122"/>
      <c r="E32" s="123"/>
      <c r="F32" s="121"/>
      <c r="G32" s="117"/>
      <c r="H32" s="121"/>
      <c r="I32" s="121"/>
      <c r="J32" s="124"/>
      <c r="K32" s="124"/>
      <c r="L32" s="124"/>
      <c r="M32" s="117"/>
      <c r="N32" s="117"/>
      <c r="O32" s="117"/>
      <c r="P32" s="117"/>
      <c r="Q32" s="118"/>
      <c r="R32" s="118"/>
      <c r="S32" s="118"/>
      <c r="T32" s="118"/>
    </row>
    <row r="33" spans="1:20" ht="14.25" customHeight="1" x14ac:dyDescent="0.3">
      <c r="A33" s="111"/>
      <c r="B33" s="118"/>
      <c r="C33" s="121"/>
      <c r="D33" s="122"/>
      <c r="E33" s="123"/>
      <c r="F33" s="121"/>
      <c r="G33" s="117"/>
      <c r="H33" s="121"/>
      <c r="I33" s="121"/>
      <c r="J33" s="124"/>
      <c r="K33" s="124"/>
      <c r="L33" s="124"/>
      <c r="M33" s="117"/>
      <c r="N33" s="117"/>
      <c r="O33" s="117"/>
      <c r="P33" s="117"/>
      <c r="Q33" s="118"/>
      <c r="R33" s="118"/>
      <c r="S33" s="118"/>
      <c r="T33" s="118"/>
    </row>
    <row r="34" spans="1:20" x14ac:dyDescent="0.3">
      <c r="C34" s="27"/>
      <c r="D34" s="80"/>
      <c r="E34" s="27"/>
      <c r="F34" s="27"/>
      <c r="G34" s="80"/>
      <c r="H34" s="27"/>
      <c r="I34" s="27"/>
      <c r="L34" s="27"/>
      <c r="M34" s="80"/>
      <c r="N34" s="80"/>
      <c r="O34" s="80"/>
    </row>
    <row r="35" spans="1:20" x14ac:dyDescent="0.3">
      <c r="C35" s="27"/>
      <c r="D35" s="80"/>
      <c r="E35" s="27"/>
      <c r="F35" s="27"/>
      <c r="G35" s="80"/>
      <c r="H35" s="27"/>
      <c r="I35" s="27"/>
      <c r="L35" s="27"/>
      <c r="M35" s="80"/>
      <c r="N35" s="80"/>
      <c r="O35" s="80"/>
    </row>
    <row r="36" spans="1:20" x14ac:dyDescent="0.3">
      <c r="C36" s="27"/>
      <c r="D36" s="80"/>
      <c r="E36" s="27"/>
      <c r="F36" s="27"/>
      <c r="G36" s="80"/>
      <c r="H36" s="27"/>
      <c r="I36" s="27"/>
      <c r="L36" s="27"/>
      <c r="M36" s="80"/>
      <c r="N36" s="80"/>
      <c r="O36" s="80"/>
    </row>
  </sheetData>
  <sheetProtection password="F79C" sheet="1" objects="1" scenarios="1" selectLockedCells="1"/>
  <mergeCells count="31">
    <mergeCell ref="H7:H12"/>
    <mergeCell ref="H13:H15"/>
    <mergeCell ref="H17:H18"/>
    <mergeCell ref="H19:H20"/>
    <mergeCell ref="H21:H22"/>
    <mergeCell ref="B25:G25"/>
    <mergeCell ref="Q25:S25"/>
    <mergeCell ref="Q2:S2"/>
    <mergeCell ref="B1:C1"/>
    <mergeCell ref="B24:G24"/>
    <mergeCell ref="K7:K12"/>
    <mergeCell ref="L7:L12"/>
    <mergeCell ref="L13:L15"/>
    <mergeCell ref="K13:K15"/>
    <mergeCell ref="J13:J15"/>
    <mergeCell ref="I13:I15"/>
    <mergeCell ref="K17:K18"/>
    <mergeCell ref="L17:L18"/>
    <mergeCell ref="K19:K20"/>
    <mergeCell ref="L19:L20"/>
    <mergeCell ref="I21:I22"/>
    <mergeCell ref="J7:J12"/>
    <mergeCell ref="I7:I12"/>
    <mergeCell ref="J17:J18"/>
    <mergeCell ref="I17:I18"/>
    <mergeCell ref="Q24:S24"/>
    <mergeCell ref="J21:J22"/>
    <mergeCell ref="K21:K22"/>
    <mergeCell ref="L21:L22"/>
    <mergeCell ref="J19:J20"/>
    <mergeCell ref="I19:I20"/>
  </mergeCells>
  <conditionalFormatting sqref="D19:D20 B7:B22">
    <cfRule type="containsBlanks" dxfId="17" priority="39">
      <formula>LEN(TRIM(B7))=0</formula>
    </cfRule>
  </conditionalFormatting>
  <conditionalFormatting sqref="G7:G22">
    <cfRule type="containsBlanks" dxfId="16" priority="37">
      <formula>LEN(TRIM(G7))=0</formula>
    </cfRule>
    <cfRule type="notContainsBlanks" dxfId="15" priority="38">
      <formula>LEN(TRIM(G7))&gt;0</formula>
    </cfRule>
  </conditionalFormatting>
  <conditionalFormatting sqref="B7:B22">
    <cfRule type="cellIs" dxfId="14" priority="34" operator="greaterThanOrEqual">
      <formula>1</formula>
    </cfRule>
  </conditionalFormatting>
  <conditionalFormatting sqref="Q8:Q9 Q11:Q12 Q14:Q15 Q17:Q18 Q20:Q21">
    <cfRule type="notContainsBlanks" dxfId="13" priority="32">
      <formula>LEN(TRIM(Q8))&gt;0</formula>
    </cfRule>
    <cfRule type="containsBlanks" dxfId="12" priority="33">
      <formula>LEN(TRIM(Q8))=0</formula>
    </cfRule>
  </conditionalFormatting>
  <conditionalFormatting sqref="S7:S22">
    <cfRule type="cellIs" dxfId="11" priority="30" operator="equal">
      <formula>"NEVYHOVUJE"</formula>
    </cfRule>
    <cfRule type="cellIs" dxfId="10" priority="31" operator="equal">
      <formula>"VYHOVUJE"</formula>
    </cfRule>
  </conditionalFormatting>
  <conditionalFormatting sqref="Q7 Q10 Q13 Q16 Q19 Q22">
    <cfRule type="notContainsBlanks" dxfId="9" priority="28">
      <formula>LEN(TRIM(Q7))&gt;0</formula>
    </cfRule>
    <cfRule type="containsBlanks" dxfId="8" priority="29">
      <formula>LEN(TRIM(Q7))=0</formula>
    </cfRule>
  </conditionalFormatting>
  <conditionalFormatting sqref="B4">
    <cfRule type="containsBlanks" dxfId="7" priority="20">
      <formula>LEN(TRIM(B4))=0</formula>
    </cfRule>
    <cfRule type="notContainsBlanks" dxfId="6" priority="21">
      <formula>LEN(TRIM(B4))&gt;0</formula>
    </cfRule>
  </conditionalFormatting>
  <conditionalFormatting sqref="D7:D12">
    <cfRule type="containsBlanks" dxfId="5" priority="6">
      <formula>LEN(TRIM(D7))=0</formula>
    </cfRule>
  </conditionalFormatting>
  <conditionalFormatting sqref="D13:D15">
    <cfRule type="containsBlanks" dxfId="4" priority="5">
      <formula>LEN(TRIM(D13))=0</formula>
    </cfRule>
  </conditionalFormatting>
  <conditionalFormatting sqref="D16">
    <cfRule type="containsBlanks" dxfId="3" priority="4">
      <formula>LEN(TRIM(D16))=0</formula>
    </cfRule>
  </conditionalFormatting>
  <conditionalFormatting sqref="D17:D18">
    <cfRule type="containsBlanks" dxfId="2" priority="3">
      <formula>LEN(TRIM(D17))=0</formula>
    </cfRule>
  </conditionalFormatting>
  <conditionalFormatting sqref="D21">
    <cfRule type="containsBlanks" dxfId="1" priority="2">
      <formula>LEN(TRIM(D21))=0</formula>
    </cfRule>
  </conditionalFormatting>
  <conditionalFormatting sqref="D22">
    <cfRule type="containsBlanks" dxfId="0" priority="1">
      <formula>LEN(TRIM(D22))=0</formula>
    </cfRule>
  </conditionalFormatting>
  <pageMargins left="0.70866141732283472" right="0.7086614173228347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2016-07-01T10:31:19Z</dcterms:modified>
</cp:coreProperties>
</file>