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076" windowWidth="14400" windowHeight="3672" tabRatio="939" activeTab="0"/>
  </bookViews>
  <sheets>
    <sheet name="Tonery" sheetId="22" r:id="rId1"/>
  </sheets>
  <definedNames>
    <definedName name="_xlnm.Print_Area" localSheetId="0">'Tonery'!$A$1:$Q$32</definedName>
  </definedNames>
  <calcPr calcId="145621"/>
</workbook>
</file>

<file path=xl/sharedStrings.xml><?xml version="1.0" encoding="utf-8"?>
<sst xmlns="http://schemas.openxmlformats.org/spreadsheetml/2006/main" count="120" uniqueCount="84">
  <si>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</si>
  <si>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</si>
  <si>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</si>
  <si>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</si>
  <si>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</si>
  <si>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</si>
  <si>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</si>
  <si>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</si>
  <si>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</si>
  <si>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</si>
  <si>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</si>
  <si>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</si>
  <si>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</si>
  <si>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</si>
  <si>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</si>
  <si>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</si>
  <si>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</si>
  <si>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Toner do multifunkce Canon - i-sensys MF4730 černý</t>
  </si>
  <si>
    <t>ks</t>
  </si>
  <si>
    <t>SKM - pí Kurzová, 602 223 980</t>
  </si>
  <si>
    <t>Univerzitní 12,Plzeň</t>
  </si>
  <si>
    <t>Toner do tiskárny OKI B4400 černý</t>
  </si>
  <si>
    <t>Toner do multifunkce Canon - i-sensys MF217w černý</t>
  </si>
  <si>
    <t>Sedláčkova 15, Plzeň, 5. patro, SP 506</t>
  </si>
  <si>
    <t>Kropáčová Veselá, tel:37763 5672</t>
  </si>
  <si>
    <t>toner do multifunkčního zařízení UTAX CDC 1725 - barva purpurová(magenta)</t>
  </si>
  <si>
    <t>toner do multifunkčního zařízení UTAX CDC 1725 - barva azurová(cyan)</t>
  </si>
  <si>
    <t>EO - pí Vlková tel:37763 1146</t>
  </si>
  <si>
    <t>Univerzitní 8,rektorát, kanclář 218,Plzeň</t>
  </si>
  <si>
    <t>Tandem-CVM, Riegrova 17 (1. patro - Sekretariát), Plzeň</t>
  </si>
  <si>
    <t xml:space="preserve">Odpadni nadobka na toner pro kopirky UTAX DCC 2935 </t>
  </si>
  <si>
    <t>CIV - Kratochvíl,             606 665 171</t>
  </si>
  <si>
    <t>Univerzitní 20, místnost UI312,Plzeň</t>
  </si>
  <si>
    <t>Univerzitní 20, Plzeň, UI110</t>
  </si>
  <si>
    <t>Univerzitní 22,Plzeň</t>
  </si>
  <si>
    <t>PS - p. Langmajer tel: 37763 1630</t>
  </si>
  <si>
    <t>CVM - B. Petrlová, tel. 605588599, mail: petrlova@tandem-org.cz</t>
  </si>
  <si>
    <t>ZV - E. Kabelíková, 37763 5757</t>
  </si>
  <si>
    <t>Tonery - 018 - 2016</t>
  </si>
  <si>
    <t>samostatná faktura</t>
  </si>
  <si>
    <t>Obchodní název + typ</t>
  </si>
  <si>
    <t>Originální, nebo kompatibilní toner splňující podmínky certifikátu STMC. Minimální výtěžnost 2100 stran A4 při 5% pokrytí.</t>
  </si>
  <si>
    <t>Originální, nebo kompatibilní toner splňující podmínky certifikátu STMC. Minimální výtěžnost 3000 stran A4 při 5% pokrytí.</t>
  </si>
  <si>
    <t>Originální toner. Minimální výtěžnost 2400 stran A4 při 5% pokrytí.</t>
  </si>
  <si>
    <t>Toner do tiskárny UTAX CD 1025</t>
  </si>
  <si>
    <t xml:space="preserve">Originální, nebo kompatibilní toner splňující podmínky certifikátu STMC. Minimální výtěžnost 34000 stran A4 </t>
  </si>
  <si>
    <t>Originální, nebo kompatibilní toner splňující podmínky certifikátu STMC. Minimální výtěžnost při 5% pokrytí 12000 stran</t>
  </si>
  <si>
    <t xml:space="preserve">Originální, nebo kompatibilní toner splňující podmínky certifikátu STMC. Minimální výtěžnost při 5% pokrytí 15000 stran. </t>
  </si>
  <si>
    <t xml:space="preserve">Originální, nebo kompatibilní toner splňující podmínky certifikátu STMC. .Minimální  výtěžnost při 5% pokrytí 5000 stran. </t>
  </si>
  <si>
    <t xml:space="preserve">Originální, nebo kompatibilní toner splňující podmínky certifikátu STMC. Minimální  výtěžnost při 5% pokrytí 7000 stran. </t>
  </si>
  <si>
    <t>Toner do kopírovacího stroje UTAX CDC 1935_DCC 2935 KX, modrá barva</t>
  </si>
  <si>
    <t>Toner do kopírovacího stroje UTAX CDC 1935_DCC 2935 KX, červená barva</t>
  </si>
  <si>
    <t>Toner do kopírovacího stroje Canon iR2200-3300 PCL6, černá barva</t>
  </si>
  <si>
    <t>Toner do kopírovacího stroje OKI MC562(PCL), červená barva</t>
  </si>
  <si>
    <t>Toner do kopírovacího stroje UTAX CDC 1935_DCC 2935 KX, žlutá barva</t>
  </si>
  <si>
    <t>Toner do kopírovacího stroje UTAX CDC 1935_DCC 2935 KX, černá barva</t>
  </si>
  <si>
    <t>Toner do kopírovacího stroje OKI MC562(PCL), modrá barva</t>
  </si>
  <si>
    <t>Toner do kopírovacího stroje OKI MC562(PCL), žlutá barva</t>
  </si>
  <si>
    <t>Toner do kopírovacího stroje OKI MC562(PCL), černá barva</t>
  </si>
  <si>
    <t>Originální, nebo kompatibilní toner splňující podmínky certifikátu STMC. Minimální výtěžnost při 5% pokrytí 7 200 stran.</t>
  </si>
  <si>
    <t xml:space="preserve">Toner do tiskárny Brother - TN2320 - černý </t>
  </si>
  <si>
    <t>Toner do tiskárny Kyocera - TK 1140 - černý</t>
  </si>
  <si>
    <t>Toner do tiskárny OKI B401 DN - černý</t>
  </si>
  <si>
    <t>Originální, nebo kompatibilní toner splňující podmínky certifikátu STMC. Minimální výtěžnost 2500 stran při 5% pokrytí papíru</t>
  </si>
  <si>
    <t>Originální toner. Životnost min. 2 600 stran při 5% pokrytí.</t>
  </si>
  <si>
    <t xml:space="preserve">Originální, nebo kompatibilní toner splňující podmínky certifikátu STMC. Minimální  výtěžnost při 5% pokrytí 15000 stran. </t>
  </si>
  <si>
    <t>Priloha_c._1_Kupni_smlouvy_technicka_specifikace_T-018-2016</t>
  </si>
  <si>
    <t>Odpadni nadobka na toner</t>
  </si>
  <si>
    <t>Originální, nebo kompatibilní toner splňující podmínky certifikátu STMC. Minimální  výtěžnost při 5% pokrytí 25 000 stran</t>
  </si>
  <si>
    <t>Originální, nebo kompatibilní toner splňující podmínky certifikátu STMC. Minimální  výtěžnost při 5% pokrytí  15 000 stran</t>
  </si>
  <si>
    <t xml:space="preserve">Originální, nebo kompatibilní toner splňující podmínky certifikátu STMC. Minimální  výtěžnost při 5% pokrytí 15 000 stran </t>
  </si>
  <si>
    <t xml:space="preserve">Originální, nebo kompatibilní toner splňující podmínky certifikátu STMC. Minimální  výtěžnost při 5% pokrytí  15 000 stran </t>
  </si>
  <si>
    <t>Toner do kopirky UTAX DCC 2935 Black</t>
  </si>
  <si>
    <t>Toner do kopirky UTAX DCC 2935 Magenta</t>
  </si>
  <si>
    <t>Toner do kopirky UTAX DCC 2935 Cyan</t>
  </si>
  <si>
    <t xml:space="preserve">Originální, nebo kompatibilní toner splňující podmínky certifikátu STMC. Minimální  výtěžnost při 5% pokrytí 5000 stran. </t>
  </si>
  <si>
    <t xml:space="preserve">Originální, nebo kompatibilní toner splňující podmínky certifikátu STMC. Minimální  výtěžnost při 5% pokrytí 25000 stran. </t>
  </si>
  <si>
    <t>Toner do kopirky UTAX DCC 2935 Yellow</t>
  </si>
  <si>
    <t xml:space="preserve">Název </t>
  </si>
  <si>
    <t>Měrná jednotka [MJ]</t>
  </si>
  <si>
    <t xml:space="preserve">Popis </t>
  </si>
  <si>
    <t xml:space="preserve">Fakturace </t>
  </si>
  <si>
    <t xml:space="preserve">Kontaktní osoba 
k převzetí zboží </t>
  </si>
  <si>
    <t xml:space="preserve">Místo dodání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</si>
</sst>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4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thick"/>
      <right style="medium"/>
      <top/>
      <bottom style="thick"/>
    </border>
    <border>
      <left style="thick"/>
      <right style="medium"/>
      <top/>
      <bottom style="thin"/>
    </border>
    <border>
      <left style="medium"/>
      <right style="medium"/>
      <top style="thin"/>
      <bottom/>
    </border>
    <border>
      <left style="thick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6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horizontal="left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6" fillId="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left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0" fillId="0" borderId="15" xfId="0" applyBorder="1" applyProtection="1"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left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3" fontId="0" fillId="4" borderId="18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left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vertical="center" wrapText="1" shrinkToFi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0" xfId="0" applyNumberFormat="1" applyFont="1" applyFill="1" applyBorder="1" applyAlignment="1" applyProtection="1">
      <alignment horizontal="left"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0" fontId="4" fillId="2" borderId="10" xfId="0" applyNumberFormat="1" applyFont="1" applyFill="1" applyBorder="1" applyAlignment="1" applyProtection="1">
      <alignment vertical="center" wrapText="1" shrinkToFit="1"/>
      <protection/>
    </xf>
    <xf numFmtId="0" fontId="0" fillId="2" borderId="2" xfId="0" applyNumberFormat="1" applyFill="1" applyBorder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3" fontId="0" fillId="4" borderId="21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vertical="center" wrapText="1" shrinkToFi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4" fillId="2" borderId="20" xfId="0" applyNumberFormat="1" applyFont="1" applyFill="1" applyBorder="1" applyAlignment="1" applyProtection="1">
      <alignment vertical="center" wrapText="1"/>
      <protection/>
    </xf>
    <xf numFmtId="0" fontId="4" fillId="2" borderId="7" xfId="0" applyNumberFormat="1" applyFont="1" applyFill="1" applyBorder="1" applyAlignment="1" applyProtection="1">
      <alignment vertical="center" wrapText="1" shrinkToFit="1"/>
      <protection/>
    </xf>
    <xf numFmtId="0" fontId="0" fillId="2" borderId="2" xfId="0" applyNumberFormat="1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horizontal="left" vertical="center" wrapText="1"/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 shrinkToFit="1"/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23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631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37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6317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771525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6317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631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52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4450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37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38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40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35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747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35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85725</xdr:colOff>
      <xdr:row>32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35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747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5393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40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2828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33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116050" y="264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581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5812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5812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5812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32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5812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34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16425" y="26565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742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47625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74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118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="85" zoomScaleNormal="85" zoomScaleSheetLayoutView="55" workbookViewId="0" topLeftCell="A1">
      <selection activeCell="G27" sqref="G27"/>
    </sheetView>
  </sheetViews>
  <sheetFormatPr defaultColWidth="9.140625" defaultRowHeight="15"/>
  <cols>
    <col min="1" max="1" width="1.421875" style="92" customWidth="1"/>
    <col min="2" max="2" width="5.7109375" style="92" customWidth="1"/>
    <col min="3" max="3" width="43.421875" style="13" customWidth="1"/>
    <col min="4" max="4" width="9.7109375" style="150" customWidth="1"/>
    <col min="5" max="5" width="9.00390625" style="17" customWidth="1"/>
    <col min="6" max="6" width="40.7109375" style="13" customWidth="1"/>
    <col min="7" max="7" width="29.140625" style="152" customWidth="1"/>
    <col min="8" max="8" width="20.8515625" style="13" customWidth="1"/>
    <col min="9" max="9" width="18.57421875" style="14" customWidth="1"/>
    <col min="10" max="10" width="19.421875" style="13" customWidth="1"/>
    <col min="11" max="12" width="22.140625" style="152" hidden="1" customWidth="1"/>
    <col min="13" max="13" width="19.8515625" style="152" hidden="1" customWidth="1"/>
    <col min="14" max="14" width="20.8515625" style="92" customWidth="1"/>
    <col min="15" max="15" width="16.8515625" style="92" customWidth="1"/>
    <col min="16" max="16" width="21.00390625" style="92" customWidth="1"/>
    <col min="17" max="17" width="19.421875" style="92" customWidth="1"/>
    <col min="18" max="18" width="8.8515625" style="92" customWidth="1"/>
    <col min="19" max="19" width="12.57421875" style="92" customWidth="1"/>
    <col min="20" max="20" width="12.8515625" style="92" customWidth="1"/>
    <col min="21" max="16384" width="8.8515625" style="92" customWidth="1"/>
  </cols>
  <sheetData>
    <row r="1" spans="2:13" s="14" customFormat="1" ht="24.6" customHeight="1">
      <c r="B1" s="71" t="s">
        <v>38</v>
      </c>
      <c r="C1" s="76"/>
      <c r="D1" s="17"/>
      <c r="E1" s="17"/>
      <c r="F1" s="13"/>
      <c r="G1" s="77"/>
      <c r="H1" s="13"/>
      <c r="I1" s="13"/>
      <c r="J1" s="13"/>
      <c r="K1" s="13"/>
      <c r="L1" s="13"/>
      <c r="M1" s="13"/>
    </row>
    <row r="2" spans="3:17" s="14" customFormat="1" ht="18.75" customHeight="1">
      <c r="C2" s="13"/>
      <c r="D2" s="11"/>
      <c r="E2" s="12"/>
      <c r="F2" s="13"/>
      <c r="G2" s="13"/>
      <c r="H2" s="13"/>
      <c r="I2" s="13"/>
      <c r="J2" s="13"/>
      <c r="K2" s="13"/>
      <c r="L2" s="13"/>
      <c r="M2" s="13"/>
      <c r="O2" s="70" t="s">
        <v>66</v>
      </c>
      <c r="P2" s="70"/>
      <c r="Q2" s="70"/>
    </row>
    <row r="3" spans="2:16" s="14" customFormat="1" ht="15.75" customHeight="1">
      <c r="B3" s="78"/>
      <c r="C3" s="79" t="s">
        <v>15</v>
      </c>
      <c r="D3" s="80"/>
      <c r="E3" s="80"/>
      <c r="F3" s="80"/>
      <c r="G3" s="13"/>
      <c r="H3" s="13"/>
      <c r="I3" s="13"/>
      <c r="J3" s="13"/>
      <c r="K3" s="81"/>
      <c r="L3" s="81"/>
      <c r="M3" s="81"/>
      <c r="N3" s="81"/>
      <c r="O3" s="82"/>
      <c r="P3" s="82"/>
    </row>
    <row r="4" spans="2:16" s="14" customFormat="1" ht="21" customHeight="1" thickBot="1">
      <c r="B4" s="83"/>
      <c r="C4" s="84" t="s">
        <v>3</v>
      </c>
      <c r="D4" s="80"/>
      <c r="E4" s="80"/>
      <c r="F4" s="80"/>
      <c r="G4" s="80"/>
      <c r="H4" s="13"/>
      <c r="I4" s="13"/>
      <c r="J4" s="13"/>
      <c r="K4" s="13"/>
      <c r="L4" s="13"/>
      <c r="M4" s="13"/>
      <c r="N4" s="13"/>
      <c r="O4" s="82"/>
      <c r="P4" s="82"/>
    </row>
    <row r="5" spans="2:15" s="14" customFormat="1" ht="42.75" customHeight="1" thickBot="1">
      <c r="B5" s="15"/>
      <c r="C5" s="16"/>
      <c r="D5" s="17"/>
      <c r="E5" s="17"/>
      <c r="F5" s="13"/>
      <c r="G5" s="18" t="s">
        <v>2</v>
      </c>
      <c r="H5" s="13"/>
      <c r="J5" s="13"/>
      <c r="K5" s="19"/>
      <c r="L5" s="19"/>
      <c r="M5" s="20"/>
      <c r="O5" s="18" t="s">
        <v>2</v>
      </c>
    </row>
    <row r="6" spans="2:17" s="14" customFormat="1" ht="94.5" customHeight="1" thickBot="1" thickTop="1">
      <c r="B6" s="21" t="s">
        <v>1</v>
      </c>
      <c r="C6" s="22" t="s">
        <v>78</v>
      </c>
      <c r="D6" s="22" t="s">
        <v>0</v>
      </c>
      <c r="E6" s="22" t="s">
        <v>79</v>
      </c>
      <c r="F6" s="22" t="s">
        <v>80</v>
      </c>
      <c r="G6" s="48" t="s">
        <v>40</v>
      </c>
      <c r="H6" s="22" t="s">
        <v>81</v>
      </c>
      <c r="I6" s="23" t="s">
        <v>82</v>
      </c>
      <c r="J6" s="22" t="s">
        <v>83</v>
      </c>
      <c r="K6" s="24" t="s">
        <v>16</v>
      </c>
      <c r="L6" s="24" t="s">
        <v>9</v>
      </c>
      <c r="M6" s="22" t="s">
        <v>10</v>
      </c>
      <c r="N6" s="22" t="s">
        <v>11</v>
      </c>
      <c r="O6" s="67" t="s">
        <v>12</v>
      </c>
      <c r="P6" s="67" t="s">
        <v>13</v>
      </c>
      <c r="Q6" s="67" t="s">
        <v>14</v>
      </c>
    </row>
    <row r="7" spans="1:19" ht="87" customHeight="1" thickTop="1">
      <c r="A7" s="85"/>
      <c r="B7" s="86">
        <v>1</v>
      </c>
      <c r="C7" s="87" t="s">
        <v>17</v>
      </c>
      <c r="D7" s="88">
        <v>3</v>
      </c>
      <c r="E7" s="89" t="s">
        <v>18</v>
      </c>
      <c r="F7" s="90" t="s">
        <v>41</v>
      </c>
      <c r="G7" s="50"/>
      <c r="H7" s="91" t="s">
        <v>39</v>
      </c>
      <c r="I7" s="91" t="s">
        <v>19</v>
      </c>
      <c r="J7" s="91" t="s">
        <v>20</v>
      </c>
      <c r="K7" s="58">
        <f aca="true" t="shared" si="0" ref="K7:K29">D7*M7</f>
        <v>1050</v>
      </c>
      <c r="L7" s="58">
        <f aca="true" t="shared" si="1" ref="L7:L29">D7*N7</f>
        <v>4500</v>
      </c>
      <c r="M7" s="37">
        <v>350</v>
      </c>
      <c r="N7" s="37">
        <v>1500</v>
      </c>
      <c r="O7" s="59"/>
      <c r="P7" s="60">
        <f aca="true" t="shared" si="2" ref="P7:P29">D7*O7</f>
        <v>0</v>
      </c>
      <c r="Q7" s="61" t="str">
        <f aca="true" t="shared" si="3" ref="Q7:Q29">IF(ISNUMBER(O7),IF(O7&gt;N7,"NEVYHOVUJE","VYHOVUJE")," ")</f>
        <v xml:space="preserve"> </v>
      </c>
      <c r="S7" s="93"/>
    </row>
    <row r="8" spans="1:19" ht="92.25" customHeight="1" thickBot="1">
      <c r="A8" s="94"/>
      <c r="B8" s="95">
        <v>2</v>
      </c>
      <c r="C8" s="96" t="s">
        <v>21</v>
      </c>
      <c r="D8" s="97">
        <v>3</v>
      </c>
      <c r="E8" s="98" t="s">
        <v>18</v>
      </c>
      <c r="F8" s="99" t="s">
        <v>42</v>
      </c>
      <c r="G8" s="51"/>
      <c r="H8" s="100"/>
      <c r="I8" s="100"/>
      <c r="J8" s="100"/>
      <c r="K8" s="38">
        <f t="shared" si="0"/>
        <v>1200</v>
      </c>
      <c r="L8" s="38">
        <f t="shared" si="1"/>
        <v>4500</v>
      </c>
      <c r="M8" s="39">
        <v>400</v>
      </c>
      <c r="N8" s="39">
        <v>1500</v>
      </c>
      <c r="O8" s="40"/>
      <c r="P8" s="41">
        <f t="shared" si="2"/>
        <v>0</v>
      </c>
      <c r="Q8" s="30" t="str">
        <f t="shared" si="3"/>
        <v xml:space="preserve"> </v>
      </c>
      <c r="S8" s="93"/>
    </row>
    <row r="9" spans="1:19" ht="43.5" customHeight="1" thickBot="1" thickTop="1">
      <c r="A9" s="101"/>
      <c r="B9" s="102">
        <v>3</v>
      </c>
      <c r="C9" s="103" t="s">
        <v>22</v>
      </c>
      <c r="D9" s="104">
        <v>3</v>
      </c>
      <c r="E9" s="66" t="s">
        <v>18</v>
      </c>
      <c r="F9" s="105" t="s">
        <v>43</v>
      </c>
      <c r="G9" s="52"/>
      <c r="H9" s="66" t="s">
        <v>39</v>
      </c>
      <c r="I9" s="106" t="s">
        <v>19</v>
      </c>
      <c r="J9" s="106" t="s">
        <v>20</v>
      </c>
      <c r="K9" s="53">
        <f t="shared" si="0"/>
        <v>4500</v>
      </c>
      <c r="L9" s="53">
        <f t="shared" si="1"/>
        <v>5700</v>
      </c>
      <c r="M9" s="54">
        <v>1500</v>
      </c>
      <c r="N9" s="54">
        <v>1900</v>
      </c>
      <c r="O9" s="55"/>
      <c r="P9" s="56">
        <f t="shared" si="2"/>
        <v>0</v>
      </c>
      <c r="Q9" s="57" t="str">
        <f t="shared" si="3"/>
        <v xml:space="preserve"> </v>
      </c>
      <c r="S9" s="93"/>
    </row>
    <row r="10" spans="1:19" ht="86.25" customHeight="1" thickBot="1" thickTop="1">
      <c r="A10" s="101"/>
      <c r="B10" s="107">
        <v>4</v>
      </c>
      <c r="C10" s="108" t="s">
        <v>44</v>
      </c>
      <c r="D10" s="109">
        <v>2</v>
      </c>
      <c r="E10" s="36" t="s">
        <v>18</v>
      </c>
      <c r="F10" s="99" t="s">
        <v>45</v>
      </c>
      <c r="G10" s="62"/>
      <c r="H10" s="36" t="s">
        <v>39</v>
      </c>
      <c r="I10" s="36" t="s">
        <v>24</v>
      </c>
      <c r="J10" s="36" t="s">
        <v>23</v>
      </c>
      <c r="K10" s="31">
        <f t="shared" si="0"/>
        <v>8000</v>
      </c>
      <c r="L10" s="31">
        <f t="shared" si="1"/>
        <v>9000</v>
      </c>
      <c r="M10" s="32">
        <v>4000</v>
      </c>
      <c r="N10" s="32">
        <v>4500</v>
      </c>
      <c r="O10" s="33"/>
      <c r="P10" s="34">
        <f t="shared" si="2"/>
        <v>0</v>
      </c>
      <c r="Q10" s="35" t="str">
        <f t="shared" si="3"/>
        <v xml:space="preserve"> </v>
      </c>
      <c r="S10" s="93"/>
    </row>
    <row r="11" spans="1:19" ht="75" customHeight="1" thickTop="1">
      <c r="A11" s="110"/>
      <c r="B11" s="111">
        <v>5</v>
      </c>
      <c r="C11" s="112" t="s">
        <v>26</v>
      </c>
      <c r="D11" s="113">
        <v>1</v>
      </c>
      <c r="E11" s="114" t="s">
        <v>18</v>
      </c>
      <c r="F11" s="115" t="s">
        <v>46</v>
      </c>
      <c r="G11" s="63"/>
      <c r="H11" s="73" t="s">
        <v>39</v>
      </c>
      <c r="I11" s="73" t="s">
        <v>27</v>
      </c>
      <c r="J11" s="73" t="s">
        <v>28</v>
      </c>
      <c r="K11" s="42">
        <f t="shared" si="0"/>
        <v>2700</v>
      </c>
      <c r="L11" s="42">
        <f t="shared" si="1"/>
        <v>3000</v>
      </c>
      <c r="M11" s="43">
        <f>N11*0.9</f>
        <v>2700</v>
      </c>
      <c r="N11" s="43">
        <v>3000</v>
      </c>
      <c r="O11" s="44"/>
      <c r="P11" s="45">
        <f t="shared" si="2"/>
        <v>0</v>
      </c>
      <c r="Q11" s="46" t="str">
        <f t="shared" si="3"/>
        <v xml:space="preserve"> </v>
      </c>
      <c r="S11" s="93"/>
    </row>
    <row r="12" spans="1:19" ht="81" customHeight="1" thickBot="1">
      <c r="A12" s="94"/>
      <c r="B12" s="95">
        <v>6</v>
      </c>
      <c r="C12" s="116" t="s">
        <v>25</v>
      </c>
      <c r="D12" s="97">
        <v>1</v>
      </c>
      <c r="E12" s="98" t="s">
        <v>18</v>
      </c>
      <c r="F12" s="117" t="s">
        <v>46</v>
      </c>
      <c r="G12" s="64"/>
      <c r="H12" s="74"/>
      <c r="I12" s="74"/>
      <c r="J12" s="74"/>
      <c r="K12" s="38">
        <f t="shared" si="0"/>
        <v>2700</v>
      </c>
      <c r="L12" s="38">
        <f t="shared" si="1"/>
        <v>3000</v>
      </c>
      <c r="M12" s="47">
        <f aca="true" t="shared" si="4" ref="M12:M29">N12*0.9</f>
        <v>2700</v>
      </c>
      <c r="N12" s="39">
        <v>3000</v>
      </c>
      <c r="O12" s="40"/>
      <c r="P12" s="41">
        <f t="shared" si="2"/>
        <v>0</v>
      </c>
      <c r="Q12" s="30" t="str">
        <f t="shared" si="3"/>
        <v xml:space="preserve"> </v>
      </c>
      <c r="S12" s="93"/>
    </row>
    <row r="13" spans="1:19" ht="83.85" customHeight="1" thickTop="1">
      <c r="A13" s="110"/>
      <c r="B13" s="111">
        <v>7</v>
      </c>
      <c r="C13" s="118" t="s">
        <v>50</v>
      </c>
      <c r="D13" s="88">
        <v>1</v>
      </c>
      <c r="E13" s="89" t="s">
        <v>18</v>
      </c>
      <c r="F13" s="119" t="s">
        <v>47</v>
      </c>
      <c r="G13" s="63"/>
      <c r="H13" s="73" t="s">
        <v>39</v>
      </c>
      <c r="I13" s="120" t="s">
        <v>36</v>
      </c>
      <c r="J13" s="120" t="s">
        <v>29</v>
      </c>
      <c r="K13" s="42">
        <f t="shared" si="0"/>
        <v>3600</v>
      </c>
      <c r="L13" s="42">
        <f t="shared" si="1"/>
        <v>4000</v>
      </c>
      <c r="M13" s="37">
        <f t="shared" si="4"/>
        <v>3600</v>
      </c>
      <c r="N13" s="37">
        <v>4000</v>
      </c>
      <c r="O13" s="44"/>
      <c r="P13" s="45">
        <f t="shared" si="2"/>
        <v>0</v>
      </c>
      <c r="Q13" s="46" t="str">
        <f t="shared" si="3"/>
        <v xml:space="preserve"> </v>
      </c>
      <c r="S13" s="93"/>
    </row>
    <row r="14" spans="2:19" ht="70.5" customHeight="1">
      <c r="B14" s="121">
        <v>8</v>
      </c>
      <c r="C14" s="122" t="s">
        <v>51</v>
      </c>
      <c r="D14" s="113">
        <v>1</v>
      </c>
      <c r="E14" s="114" t="s">
        <v>18</v>
      </c>
      <c r="F14" s="119" t="s">
        <v>47</v>
      </c>
      <c r="G14" s="65"/>
      <c r="H14" s="123"/>
      <c r="I14" s="124"/>
      <c r="J14" s="124"/>
      <c r="K14" s="7">
        <f t="shared" si="0"/>
        <v>3600</v>
      </c>
      <c r="L14" s="7">
        <f t="shared" si="1"/>
        <v>4000</v>
      </c>
      <c r="M14" s="43">
        <f t="shared" si="4"/>
        <v>3600</v>
      </c>
      <c r="N14" s="8">
        <v>4000</v>
      </c>
      <c r="O14" s="9"/>
      <c r="P14" s="10">
        <f t="shared" si="2"/>
        <v>0</v>
      </c>
      <c r="Q14" s="29" t="str">
        <f t="shared" si="3"/>
        <v xml:space="preserve"> </v>
      </c>
      <c r="S14" s="93"/>
    </row>
    <row r="15" spans="2:19" ht="72" customHeight="1">
      <c r="B15" s="111">
        <v>9</v>
      </c>
      <c r="C15" s="122" t="s">
        <v>52</v>
      </c>
      <c r="D15" s="125">
        <v>2</v>
      </c>
      <c r="E15" s="106" t="s">
        <v>18</v>
      </c>
      <c r="F15" s="119" t="s">
        <v>47</v>
      </c>
      <c r="G15" s="65"/>
      <c r="H15" s="123"/>
      <c r="I15" s="124"/>
      <c r="J15" s="124"/>
      <c r="K15" s="7">
        <f t="shared" si="0"/>
        <v>1800</v>
      </c>
      <c r="L15" s="7">
        <f t="shared" si="1"/>
        <v>2000</v>
      </c>
      <c r="M15" s="43">
        <f t="shared" si="4"/>
        <v>900</v>
      </c>
      <c r="N15" s="43">
        <v>1000</v>
      </c>
      <c r="O15" s="9"/>
      <c r="P15" s="10">
        <f t="shared" si="2"/>
        <v>0</v>
      </c>
      <c r="Q15" s="29" t="str">
        <f t="shared" si="3"/>
        <v xml:space="preserve"> </v>
      </c>
      <c r="S15" s="93"/>
    </row>
    <row r="16" spans="2:19" ht="70.5" customHeight="1">
      <c r="B16" s="121">
        <v>10</v>
      </c>
      <c r="C16" s="126" t="s">
        <v>53</v>
      </c>
      <c r="D16" s="113">
        <v>1</v>
      </c>
      <c r="E16" s="114" t="s">
        <v>18</v>
      </c>
      <c r="F16" s="119" t="s">
        <v>75</v>
      </c>
      <c r="G16" s="65"/>
      <c r="H16" s="123"/>
      <c r="I16" s="124"/>
      <c r="J16" s="124"/>
      <c r="K16" s="7">
        <f t="shared" si="0"/>
        <v>3600</v>
      </c>
      <c r="L16" s="7">
        <f t="shared" si="1"/>
        <v>4000</v>
      </c>
      <c r="M16" s="43">
        <f t="shared" si="4"/>
        <v>3600</v>
      </c>
      <c r="N16" s="8">
        <v>4000</v>
      </c>
      <c r="O16" s="9"/>
      <c r="P16" s="10">
        <f t="shared" si="2"/>
        <v>0</v>
      </c>
      <c r="Q16" s="29" t="str">
        <f t="shared" si="3"/>
        <v xml:space="preserve"> </v>
      </c>
      <c r="S16" s="93"/>
    </row>
    <row r="17" spans="2:19" ht="90.75" customHeight="1">
      <c r="B17" s="111">
        <v>11</v>
      </c>
      <c r="C17" s="122" t="s">
        <v>54</v>
      </c>
      <c r="D17" s="113">
        <v>1</v>
      </c>
      <c r="E17" s="114" t="s">
        <v>18</v>
      </c>
      <c r="F17" s="119" t="s">
        <v>65</v>
      </c>
      <c r="G17" s="65"/>
      <c r="H17" s="123"/>
      <c r="I17" s="124"/>
      <c r="J17" s="124"/>
      <c r="K17" s="7">
        <f t="shared" si="0"/>
        <v>3600</v>
      </c>
      <c r="L17" s="7">
        <f t="shared" si="1"/>
        <v>4000</v>
      </c>
      <c r="M17" s="43">
        <f t="shared" si="4"/>
        <v>3600</v>
      </c>
      <c r="N17" s="8">
        <v>4000</v>
      </c>
      <c r="O17" s="9"/>
      <c r="P17" s="10">
        <f t="shared" si="2"/>
        <v>0</v>
      </c>
      <c r="Q17" s="29" t="str">
        <f t="shared" si="3"/>
        <v xml:space="preserve"> </v>
      </c>
      <c r="S17" s="93"/>
    </row>
    <row r="18" spans="2:19" ht="75.75" customHeight="1">
      <c r="B18" s="121">
        <v>12</v>
      </c>
      <c r="C18" s="127" t="s">
        <v>55</v>
      </c>
      <c r="D18" s="113">
        <v>2</v>
      </c>
      <c r="E18" s="114" t="s">
        <v>18</v>
      </c>
      <c r="F18" s="119" t="s">
        <v>76</v>
      </c>
      <c r="G18" s="65"/>
      <c r="H18" s="123"/>
      <c r="I18" s="124"/>
      <c r="J18" s="124"/>
      <c r="K18" s="7">
        <f t="shared" si="0"/>
        <v>5400</v>
      </c>
      <c r="L18" s="7">
        <f t="shared" si="1"/>
        <v>6000</v>
      </c>
      <c r="M18" s="43">
        <f t="shared" si="4"/>
        <v>2700</v>
      </c>
      <c r="N18" s="8">
        <v>3000</v>
      </c>
      <c r="O18" s="9"/>
      <c r="P18" s="10">
        <f t="shared" si="2"/>
        <v>0</v>
      </c>
      <c r="Q18" s="29" t="str">
        <f t="shared" si="3"/>
        <v xml:space="preserve"> </v>
      </c>
      <c r="S18" s="93"/>
    </row>
    <row r="19" spans="2:19" ht="73.5" customHeight="1">
      <c r="B19" s="111">
        <v>13</v>
      </c>
      <c r="C19" s="128" t="s">
        <v>56</v>
      </c>
      <c r="D19" s="113">
        <v>1</v>
      </c>
      <c r="E19" s="114" t="s">
        <v>18</v>
      </c>
      <c r="F19" s="119" t="s">
        <v>48</v>
      </c>
      <c r="G19" s="65"/>
      <c r="H19" s="123"/>
      <c r="I19" s="124"/>
      <c r="J19" s="124"/>
      <c r="K19" s="7">
        <f t="shared" si="0"/>
        <v>3600</v>
      </c>
      <c r="L19" s="7">
        <f t="shared" si="1"/>
        <v>4000</v>
      </c>
      <c r="M19" s="43">
        <f t="shared" si="4"/>
        <v>3600</v>
      </c>
      <c r="N19" s="8">
        <v>4000</v>
      </c>
      <c r="O19" s="9"/>
      <c r="P19" s="10">
        <f t="shared" si="2"/>
        <v>0</v>
      </c>
      <c r="Q19" s="29" t="str">
        <f t="shared" si="3"/>
        <v xml:space="preserve"> </v>
      </c>
      <c r="S19" s="93"/>
    </row>
    <row r="20" spans="2:19" ht="60.75" customHeight="1">
      <c r="B20" s="121">
        <v>14</v>
      </c>
      <c r="C20" s="128" t="s">
        <v>57</v>
      </c>
      <c r="D20" s="113">
        <v>1</v>
      </c>
      <c r="E20" s="114" t="s">
        <v>18</v>
      </c>
      <c r="F20" s="119" t="s">
        <v>75</v>
      </c>
      <c r="G20" s="65"/>
      <c r="H20" s="123"/>
      <c r="I20" s="124"/>
      <c r="J20" s="124"/>
      <c r="K20" s="7">
        <f t="shared" si="0"/>
        <v>3600</v>
      </c>
      <c r="L20" s="7">
        <f t="shared" si="1"/>
        <v>4000</v>
      </c>
      <c r="M20" s="43">
        <f t="shared" si="4"/>
        <v>3600</v>
      </c>
      <c r="N20" s="8">
        <v>4000</v>
      </c>
      <c r="O20" s="9"/>
      <c r="P20" s="10">
        <f t="shared" si="2"/>
        <v>0</v>
      </c>
      <c r="Q20" s="29" t="str">
        <f t="shared" si="3"/>
        <v xml:space="preserve"> </v>
      </c>
      <c r="S20" s="93"/>
    </row>
    <row r="21" spans="1:19" ht="77.25" customHeight="1" thickBot="1">
      <c r="A21" s="94"/>
      <c r="B21" s="102">
        <v>15</v>
      </c>
      <c r="C21" s="96" t="s">
        <v>58</v>
      </c>
      <c r="D21" s="97">
        <v>2</v>
      </c>
      <c r="E21" s="98" t="s">
        <v>18</v>
      </c>
      <c r="F21" s="99" t="s">
        <v>49</v>
      </c>
      <c r="G21" s="51"/>
      <c r="H21" s="74"/>
      <c r="I21" s="129"/>
      <c r="J21" s="129"/>
      <c r="K21" s="38">
        <f t="shared" si="0"/>
        <v>4680</v>
      </c>
      <c r="L21" s="38">
        <f t="shared" si="1"/>
        <v>5200</v>
      </c>
      <c r="M21" s="47">
        <f t="shared" si="4"/>
        <v>2340</v>
      </c>
      <c r="N21" s="39">
        <v>2600</v>
      </c>
      <c r="O21" s="40"/>
      <c r="P21" s="41">
        <f t="shared" si="2"/>
        <v>0</v>
      </c>
      <c r="Q21" s="30" t="str">
        <f t="shared" si="3"/>
        <v xml:space="preserve"> </v>
      </c>
      <c r="S21" s="93"/>
    </row>
    <row r="22" spans="1:19" ht="64.5" customHeight="1" thickTop="1">
      <c r="A22" s="85"/>
      <c r="B22" s="111">
        <v>16</v>
      </c>
      <c r="C22" s="112" t="s">
        <v>72</v>
      </c>
      <c r="D22" s="125">
        <v>6</v>
      </c>
      <c r="E22" s="106" t="s">
        <v>18</v>
      </c>
      <c r="F22" s="130" t="s">
        <v>68</v>
      </c>
      <c r="G22" s="50"/>
      <c r="H22" s="73" t="s">
        <v>39</v>
      </c>
      <c r="I22" s="73" t="s">
        <v>31</v>
      </c>
      <c r="J22" s="73" t="s">
        <v>32</v>
      </c>
      <c r="K22" s="42">
        <f t="shared" si="0"/>
        <v>18360</v>
      </c>
      <c r="L22" s="42">
        <f t="shared" si="1"/>
        <v>20400</v>
      </c>
      <c r="M22" s="37">
        <f t="shared" si="4"/>
        <v>3060</v>
      </c>
      <c r="N22" s="43">
        <v>3400</v>
      </c>
      <c r="O22" s="44"/>
      <c r="P22" s="45">
        <f t="shared" si="2"/>
        <v>0</v>
      </c>
      <c r="Q22" s="46" t="str">
        <f t="shared" si="3"/>
        <v xml:space="preserve"> </v>
      </c>
      <c r="S22" s="93"/>
    </row>
    <row r="23" spans="2:19" ht="81" customHeight="1">
      <c r="B23" s="111">
        <v>17</v>
      </c>
      <c r="C23" s="112" t="s">
        <v>73</v>
      </c>
      <c r="D23" s="131">
        <v>3</v>
      </c>
      <c r="E23" s="114" t="s">
        <v>18</v>
      </c>
      <c r="F23" s="132" t="s">
        <v>69</v>
      </c>
      <c r="G23" s="65"/>
      <c r="H23" s="123"/>
      <c r="I23" s="123"/>
      <c r="J23" s="123"/>
      <c r="K23" s="7">
        <f t="shared" si="0"/>
        <v>12690</v>
      </c>
      <c r="L23" s="7">
        <f t="shared" si="1"/>
        <v>14100</v>
      </c>
      <c r="M23" s="43">
        <f t="shared" si="4"/>
        <v>4230</v>
      </c>
      <c r="N23" s="8">
        <v>4700</v>
      </c>
      <c r="O23" s="9"/>
      <c r="P23" s="10">
        <f t="shared" si="2"/>
        <v>0</v>
      </c>
      <c r="Q23" s="29" t="str">
        <f t="shared" si="3"/>
        <v xml:space="preserve"> </v>
      </c>
      <c r="S23" s="93"/>
    </row>
    <row r="24" spans="2:19" ht="66.75" customHeight="1">
      <c r="B24" s="121">
        <v>18</v>
      </c>
      <c r="C24" s="112" t="s">
        <v>74</v>
      </c>
      <c r="D24" s="113">
        <v>1</v>
      </c>
      <c r="E24" s="114" t="s">
        <v>18</v>
      </c>
      <c r="F24" s="132" t="s">
        <v>70</v>
      </c>
      <c r="G24" s="65"/>
      <c r="H24" s="123"/>
      <c r="I24" s="123"/>
      <c r="J24" s="123"/>
      <c r="K24" s="7">
        <f t="shared" si="0"/>
        <v>4230</v>
      </c>
      <c r="L24" s="7">
        <f t="shared" si="1"/>
        <v>4700</v>
      </c>
      <c r="M24" s="43">
        <f t="shared" si="4"/>
        <v>4230</v>
      </c>
      <c r="N24" s="8">
        <v>4700</v>
      </c>
      <c r="O24" s="9"/>
      <c r="P24" s="10">
        <f t="shared" si="2"/>
        <v>0</v>
      </c>
      <c r="Q24" s="29" t="str">
        <f t="shared" si="3"/>
        <v xml:space="preserve"> </v>
      </c>
      <c r="S24" s="93"/>
    </row>
    <row r="25" spans="2:19" ht="75.75" customHeight="1">
      <c r="B25" s="111">
        <v>19</v>
      </c>
      <c r="C25" s="112" t="s">
        <v>77</v>
      </c>
      <c r="D25" s="113">
        <v>1</v>
      </c>
      <c r="E25" s="114" t="s">
        <v>18</v>
      </c>
      <c r="F25" s="132" t="s">
        <v>71</v>
      </c>
      <c r="G25" s="65"/>
      <c r="H25" s="123"/>
      <c r="I25" s="123"/>
      <c r="J25" s="123"/>
      <c r="K25" s="7">
        <f t="shared" si="0"/>
        <v>4230</v>
      </c>
      <c r="L25" s="7">
        <f t="shared" si="1"/>
        <v>4700</v>
      </c>
      <c r="M25" s="43">
        <f t="shared" si="4"/>
        <v>4230</v>
      </c>
      <c r="N25" s="8">
        <v>4700</v>
      </c>
      <c r="O25" s="9"/>
      <c r="P25" s="10">
        <f t="shared" si="2"/>
        <v>0</v>
      </c>
      <c r="Q25" s="29" t="str">
        <f t="shared" si="3"/>
        <v xml:space="preserve"> </v>
      </c>
      <c r="S25" s="93"/>
    </row>
    <row r="26" spans="1:19" ht="50.25" customHeight="1" thickBot="1">
      <c r="A26" s="94"/>
      <c r="B26" s="95">
        <v>20</v>
      </c>
      <c r="C26" s="116" t="s">
        <v>30</v>
      </c>
      <c r="D26" s="97">
        <v>10</v>
      </c>
      <c r="E26" s="98" t="s">
        <v>18</v>
      </c>
      <c r="F26" s="117" t="s">
        <v>67</v>
      </c>
      <c r="G26" s="51"/>
      <c r="H26" s="74"/>
      <c r="I26" s="74"/>
      <c r="J26" s="74"/>
      <c r="K26" s="38">
        <f t="shared" si="0"/>
        <v>1800</v>
      </c>
      <c r="L26" s="38">
        <f t="shared" si="1"/>
        <v>2000</v>
      </c>
      <c r="M26" s="39">
        <f t="shared" si="4"/>
        <v>180</v>
      </c>
      <c r="N26" s="39">
        <v>200</v>
      </c>
      <c r="O26" s="40"/>
      <c r="P26" s="41">
        <f t="shared" si="2"/>
        <v>0</v>
      </c>
      <c r="Q26" s="30" t="str">
        <f t="shared" si="3"/>
        <v xml:space="preserve"> </v>
      </c>
      <c r="S26" s="93"/>
    </row>
    <row r="27" spans="1:19" ht="87.75" customHeight="1" thickTop="1">
      <c r="A27" s="85"/>
      <c r="B27" s="111">
        <v>21</v>
      </c>
      <c r="C27" s="133" t="s">
        <v>61</v>
      </c>
      <c r="D27" s="88">
        <v>1</v>
      </c>
      <c r="E27" s="89" t="s">
        <v>18</v>
      </c>
      <c r="F27" s="134" t="s">
        <v>59</v>
      </c>
      <c r="G27" s="50"/>
      <c r="H27" s="73" t="s">
        <v>39</v>
      </c>
      <c r="I27" s="73" t="s">
        <v>37</v>
      </c>
      <c r="J27" s="73" t="s">
        <v>33</v>
      </c>
      <c r="K27" s="42">
        <f t="shared" si="0"/>
        <v>1800</v>
      </c>
      <c r="L27" s="42">
        <f t="shared" si="1"/>
        <v>2000</v>
      </c>
      <c r="M27" s="43">
        <f t="shared" si="4"/>
        <v>1800</v>
      </c>
      <c r="N27" s="37">
        <v>2000</v>
      </c>
      <c r="O27" s="44"/>
      <c r="P27" s="45">
        <f t="shared" si="2"/>
        <v>0</v>
      </c>
      <c r="Q27" s="46" t="str">
        <f t="shared" si="3"/>
        <v xml:space="preserve"> </v>
      </c>
      <c r="S27" s="93"/>
    </row>
    <row r="28" spans="1:19" ht="66.75" customHeight="1" thickBot="1">
      <c r="A28" s="94"/>
      <c r="B28" s="95">
        <v>22</v>
      </c>
      <c r="C28" s="116" t="s">
        <v>60</v>
      </c>
      <c r="D28" s="97">
        <v>2</v>
      </c>
      <c r="E28" s="98" t="s">
        <v>18</v>
      </c>
      <c r="F28" s="117" t="s">
        <v>64</v>
      </c>
      <c r="G28" s="51"/>
      <c r="H28" s="74"/>
      <c r="I28" s="74"/>
      <c r="J28" s="74"/>
      <c r="K28" s="38">
        <f t="shared" si="0"/>
        <v>3600</v>
      </c>
      <c r="L28" s="38">
        <f t="shared" si="1"/>
        <v>4000</v>
      </c>
      <c r="M28" s="47">
        <f t="shared" si="4"/>
        <v>1800</v>
      </c>
      <c r="N28" s="39">
        <v>2000</v>
      </c>
      <c r="O28" s="40"/>
      <c r="P28" s="41">
        <f t="shared" si="2"/>
        <v>0</v>
      </c>
      <c r="Q28" s="30" t="str">
        <f t="shared" si="3"/>
        <v xml:space="preserve"> </v>
      </c>
      <c r="S28" s="93"/>
    </row>
    <row r="29" spans="1:19" ht="76.5" customHeight="1" thickBot="1" thickTop="1">
      <c r="A29" s="101"/>
      <c r="B29" s="107">
        <v>23</v>
      </c>
      <c r="C29" s="135" t="s">
        <v>62</v>
      </c>
      <c r="D29" s="109">
        <v>2</v>
      </c>
      <c r="E29" s="36" t="s">
        <v>18</v>
      </c>
      <c r="F29" s="136" t="s">
        <v>63</v>
      </c>
      <c r="G29" s="49"/>
      <c r="H29" s="36" t="s">
        <v>39</v>
      </c>
      <c r="I29" s="36" t="s">
        <v>35</v>
      </c>
      <c r="J29" s="36" t="s">
        <v>34</v>
      </c>
      <c r="K29" s="31">
        <f t="shared" si="0"/>
        <v>3600</v>
      </c>
      <c r="L29" s="31">
        <f t="shared" si="1"/>
        <v>4000</v>
      </c>
      <c r="M29" s="32">
        <f t="shared" si="4"/>
        <v>1800</v>
      </c>
      <c r="N29" s="32">
        <v>2000</v>
      </c>
      <c r="O29" s="33"/>
      <c r="P29" s="34">
        <f t="shared" si="2"/>
        <v>0</v>
      </c>
      <c r="Q29" s="35" t="str">
        <f t="shared" si="3"/>
        <v xml:space="preserve"> </v>
      </c>
      <c r="S29" s="93"/>
    </row>
    <row r="30" spans="1:19" ht="13.5" customHeight="1" thickBot="1" thickTop="1">
      <c r="A30" s="137"/>
      <c r="B30" s="137"/>
      <c r="C30" s="138"/>
      <c r="D30" s="137"/>
      <c r="E30" s="138"/>
      <c r="F30" s="138"/>
      <c r="G30" s="139"/>
      <c r="H30" s="138"/>
      <c r="I30" s="138"/>
      <c r="J30" s="138"/>
      <c r="K30" s="137"/>
      <c r="L30" s="137"/>
      <c r="M30" s="140"/>
      <c r="N30" s="137"/>
      <c r="O30" s="137"/>
      <c r="P30" s="137"/>
      <c r="Q30" s="137"/>
      <c r="R30" s="137"/>
      <c r="S30" s="93"/>
    </row>
    <row r="31" spans="1:17" ht="60.75" customHeight="1" thickBot="1" thickTop="1">
      <c r="A31" s="141"/>
      <c r="B31" s="72" t="s">
        <v>5</v>
      </c>
      <c r="C31" s="72"/>
      <c r="D31" s="72"/>
      <c r="E31" s="72"/>
      <c r="F31" s="72"/>
      <c r="G31" s="92"/>
      <c r="H31" s="25"/>
      <c r="I31" s="142"/>
      <c r="J31" s="142"/>
      <c r="K31" s="143"/>
      <c r="L31" s="1"/>
      <c r="M31" s="28" t="s">
        <v>6</v>
      </c>
      <c r="N31" s="22" t="s">
        <v>7</v>
      </c>
      <c r="O31" s="75" t="s">
        <v>8</v>
      </c>
      <c r="P31" s="144"/>
      <c r="Q31" s="145"/>
    </row>
    <row r="32" spans="1:17" ht="33" customHeight="1" thickBot="1" thickTop="1">
      <c r="A32" s="141"/>
      <c r="B32" s="146" t="s">
        <v>4</v>
      </c>
      <c r="C32" s="146"/>
      <c r="D32" s="146"/>
      <c r="E32" s="146"/>
      <c r="F32" s="146"/>
      <c r="G32" s="92"/>
      <c r="H32" s="147"/>
      <c r="I32" s="26"/>
      <c r="J32" s="26"/>
      <c r="K32" s="2"/>
      <c r="L32" s="3"/>
      <c r="M32" s="4">
        <f>SUM(K7:K29)</f>
        <v>103940</v>
      </c>
      <c r="N32" s="68">
        <f>SUM(L7:L29)</f>
        <v>122800</v>
      </c>
      <c r="O32" s="69">
        <f>SUM(P7:P29)</f>
        <v>0</v>
      </c>
      <c r="P32" s="148"/>
      <c r="Q32" s="149"/>
    </row>
    <row r="33" spans="1:18" ht="39.75" customHeight="1" thickTop="1">
      <c r="A33" s="141"/>
      <c r="G33" s="92"/>
      <c r="I33" s="27"/>
      <c r="J33" s="27"/>
      <c r="K33" s="5"/>
      <c r="L33" s="139"/>
      <c r="M33" s="139"/>
      <c r="N33" s="139"/>
      <c r="O33" s="151"/>
      <c r="P33" s="151"/>
      <c r="Q33" s="151"/>
      <c r="R33" s="151"/>
    </row>
    <row r="34" spans="1:18" ht="19.95" customHeight="1">
      <c r="A34" s="141"/>
      <c r="I34" s="27"/>
      <c r="J34" s="27"/>
      <c r="K34" s="5"/>
      <c r="L34" s="139"/>
      <c r="M34" s="139"/>
      <c r="N34" s="6"/>
      <c r="O34" s="6"/>
      <c r="P34" s="6"/>
      <c r="Q34" s="151"/>
      <c r="R34" s="151"/>
    </row>
    <row r="35" spans="1:18" ht="71.25" customHeight="1">
      <c r="A35" s="141"/>
      <c r="I35" s="27"/>
      <c r="J35" s="27"/>
      <c r="K35" s="5"/>
      <c r="L35" s="139"/>
      <c r="M35" s="139"/>
      <c r="N35" s="6"/>
      <c r="O35" s="6"/>
      <c r="P35" s="6"/>
      <c r="Q35" s="151"/>
      <c r="R35" s="151"/>
    </row>
    <row r="36" spans="1:18" ht="36" customHeight="1">
      <c r="A36" s="141"/>
      <c r="I36" s="153"/>
      <c r="J36" s="153"/>
      <c r="K36" s="110"/>
      <c r="L36" s="110"/>
      <c r="M36" s="110"/>
      <c r="N36" s="139"/>
      <c r="O36" s="151"/>
      <c r="P36" s="151"/>
      <c r="Q36" s="151"/>
      <c r="R36" s="151"/>
    </row>
    <row r="37" spans="1:18" ht="14.25" customHeight="1">
      <c r="A37" s="141"/>
      <c r="B37" s="151"/>
      <c r="C37" s="154"/>
      <c r="D37" s="155"/>
      <c r="E37" s="156"/>
      <c r="F37" s="154"/>
      <c r="H37" s="154"/>
      <c r="I37" s="157"/>
      <c r="J37" s="157"/>
      <c r="K37" s="139"/>
      <c r="L37" s="139"/>
      <c r="M37" s="139"/>
      <c r="N37" s="139"/>
      <c r="O37" s="151"/>
      <c r="P37" s="151"/>
      <c r="Q37" s="151"/>
      <c r="R37" s="151"/>
    </row>
    <row r="38" spans="1:18" ht="14.25" customHeight="1">
      <c r="A38" s="141"/>
      <c r="B38" s="151"/>
      <c r="C38" s="154"/>
      <c r="D38" s="155"/>
      <c r="E38" s="156"/>
      <c r="F38" s="154"/>
      <c r="H38" s="154"/>
      <c r="I38" s="157"/>
      <c r="J38" s="157"/>
      <c r="K38" s="139"/>
      <c r="L38" s="139"/>
      <c r="M38" s="139"/>
      <c r="N38" s="139"/>
      <c r="O38" s="151"/>
      <c r="P38" s="151"/>
      <c r="Q38" s="151"/>
      <c r="R38" s="151"/>
    </row>
    <row r="39" spans="1:18" ht="14.25" customHeight="1">
      <c r="A39" s="141"/>
      <c r="B39" s="151"/>
      <c r="C39" s="154"/>
      <c r="D39" s="155"/>
      <c r="E39" s="156"/>
      <c r="F39" s="154"/>
      <c r="H39" s="154"/>
      <c r="I39" s="157"/>
      <c r="J39" s="157"/>
      <c r="K39" s="139"/>
      <c r="L39" s="139"/>
      <c r="M39" s="139"/>
      <c r="N39" s="139"/>
      <c r="O39" s="151"/>
      <c r="P39" s="151"/>
      <c r="Q39" s="151"/>
      <c r="R39" s="151"/>
    </row>
    <row r="40" spans="1:18" ht="14.25" customHeight="1">
      <c r="A40" s="141"/>
      <c r="B40" s="151"/>
      <c r="C40" s="154"/>
      <c r="D40" s="155"/>
      <c r="E40" s="156"/>
      <c r="F40" s="154"/>
      <c r="H40" s="154"/>
      <c r="I40" s="157"/>
      <c r="J40" s="157"/>
      <c r="K40" s="139"/>
      <c r="L40" s="139"/>
      <c r="M40" s="139"/>
      <c r="N40" s="139"/>
      <c r="O40" s="151"/>
      <c r="P40" s="151"/>
      <c r="Q40" s="151"/>
      <c r="R40" s="151"/>
    </row>
    <row r="41" spans="3:13" ht="15">
      <c r="C41" s="14"/>
      <c r="D41" s="92"/>
      <c r="E41" s="14"/>
      <c r="F41" s="14"/>
      <c r="H41" s="14"/>
      <c r="J41" s="14"/>
      <c r="K41" s="92"/>
      <c r="L41" s="92"/>
      <c r="M41" s="92"/>
    </row>
    <row r="42" spans="3:13" ht="15">
      <c r="C42" s="14"/>
      <c r="D42" s="92"/>
      <c r="E42" s="14"/>
      <c r="F42" s="14"/>
      <c r="H42" s="14"/>
      <c r="J42" s="14"/>
      <c r="K42" s="92"/>
      <c r="L42" s="92"/>
      <c r="M42" s="92"/>
    </row>
    <row r="43" spans="3:13" ht="15">
      <c r="C43" s="14"/>
      <c r="D43" s="92"/>
      <c r="E43" s="14"/>
      <c r="F43" s="14"/>
      <c r="H43" s="14"/>
      <c r="J43" s="14"/>
      <c r="K43" s="92"/>
      <c r="L43" s="92"/>
      <c r="M43" s="92"/>
    </row>
  </sheetData>
  <sheetProtection password="F79C" sheet="1" objects="1" scenarios="1" selectLockedCells="1"/>
  <mergeCells count="21">
    <mergeCell ref="J27:J28"/>
    <mergeCell ref="I27:I28"/>
    <mergeCell ref="I11:I12"/>
    <mergeCell ref="J11:J12"/>
    <mergeCell ref="O31:Q31"/>
    <mergeCell ref="B32:F32"/>
    <mergeCell ref="O32:Q32"/>
    <mergeCell ref="O2:Q2"/>
    <mergeCell ref="B1:C1"/>
    <mergeCell ref="B31:F31"/>
    <mergeCell ref="I7:I8"/>
    <mergeCell ref="J7:J8"/>
    <mergeCell ref="J13:J21"/>
    <mergeCell ref="I13:I21"/>
    <mergeCell ref="I22:I26"/>
    <mergeCell ref="J22:J26"/>
    <mergeCell ref="H7:H8"/>
    <mergeCell ref="H27:H28"/>
    <mergeCell ref="H11:H12"/>
    <mergeCell ref="H13:H21"/>
    <mergeCell ref="H22:H26"/>
  </mergeCells>
  <conditionalFormatting sqref="B7:B29">
    <cfRule type="containsBlanks" priority="53" dxfId="8">
      <formula>LEN(TRIM(B7))=0</formula>
    </cfRule>
  </conditionalFormatting>
  <conditionalFormatting sqref="B7:B29">
    <cfRule type="cellIs" priority="48" dxfId="26" operator="greaterThanOrEqual">
      <formula>1</formula>
    </cfRule>
  </conditionalFormatting>
  <conditionalFormatting sqref="O8:O9 O11:O12 O14:O15 O17:O18 O20:O21 O23:O24 O26:O27 O29">
    <cfRule type="notContainsBlanks" priority="46" dxfId="21">
      <formula>LEN(TRIM(O8))&gt;0</formula>
    </cfRule>
    <cfRule type="containsBlanks" priority="47" dxfId="20">
      <formula>LEN(TRIM(O8))=0</formula>
    </cfRule>
  </conditionalFormatting>
  <conditionalFormatting sqref="Q7:Q29">
    <cfRule type="cellIs" priority="44" dxfId="23" operator="equal">
      <formula>"NEVYHOVUJE"</formula>
    </cfRule>
    <cfRule type="cellIs" priority="45" dxfId="22" operator="equal">
      <formula>"VYHOVUJE"</formula>
    </cfRule>
  </conditionalFormatting>
  <conditionalFormatting sqref="O7 O10 O13 O16 O19 O22 O25 O28">
    <cfRule type="notContainsBlanks" priority="42" dxfId="21">
      <formula>LEN(TRIM(O7))&gt;0</formula>
    </cfRule>
    <cfRule type="containsBlanks" priority="43" dxfId="20">
      <formula>LEN(TRIM(O7))=0</formula>
    </cfRule>
  </conditionalFormatting>
  <conditionalFormatting sqref="B4">
    <cfRule type="containsBlanks" priority="34" dxfId="1">
      <formula>LEN(TRIM(B4))=0</formula>
    </cfRule>
    <cfRule type="notContainsBlanks" priority="35" dxfId="0">
      <formula>LEN(TRIM(B4))&gt;0</formula>
    </cfRule>
  </conditionalFormatting>
  <conditionalFormatting sqref="D7">
    <cfRule type="containsBlanks" priority="20" dxfId="8">
      <formula>LEN(TRIM(D7))=0</formula>
    </cfRule>
  </conditionalFormatting>
  <conditionalFormatting sqref="D8">
    <cfRule type="containsBlanks" priority="19" dxfId="8">
      <formula>LEN(TRIM(D8))=0</formula>
    </cfRule>
  </conditionalFormatting>
  <conditionalFormatting sqref="D9">
    <cfRule type="containsBlanks" priority="18" dxfId="8">
      <formula>LEN(TRIM(D9))=0</formula>
    </cfRule>
  </conditionalFormatting>
  <conditionalFormatting sqref="D10">
    <cfRule type="containsBlanks" priority="17" dxfId="8">
      <formula>LEN(TRIM(D10))=0</formula>
    </cfRule>
  </conditionalFormatting>
  <conditionalFormatting sqref="D11">
    <cfRule type="containsBlanks" priority="16" dxfId="8">
      <formula>LEN(TRIM(D11))=0</formula>
    </cfRule>
  </conditionalFormatting>
  <conditionalFormatting sqref="D12">
    <cfRule type="containsBlanks" priority="15" dxfId="8">
      <formula>LEN(TRIM(D12))=0</formula>
    </cfRule>
  </conditionalFormatting>
  <conditionalFormatting sqref="D13:D21">
    <cfRule type="containsBlanks" priority="14" dxfId="8">
      <formula>LEN(TRIM(D13))=0</formula>
    </cfRule>
  </conditionalFormatting>
  <conditionalFormatting sqref="D22:D26">
    <cfRule type="containsBlanks" priority="13" dxfId="8">
      <formula>LEN(TRIM(D22))=0</formula>
    </cfRule>
  </conditionalFormatting>
  <conditionalFormatting sqref="D27:D28">
    <cfRule type="containsBlanks" priority="12" dxfId="8">
      <formula>LEN(TRIM(D27))=0</formula>
    </cfRule>
  </conditionalFormatting>
  <conditionalFormatting sqref="D29">
    <cfRule type="containsBlanks" priority="11" dxfId="8">
      <formula>LEN(TRIM(D29))=0</formula>
    </cfRule>
  </conditionalFormatting>
  <conditionalFormatting sqref="G7 G10:G11">
    <cfRule type="containsBlanks" priority="9" dxfId="1">
      <formula>LEN(TRIM(G7))=0</formula>
    </cfRule>
    <cfRule type="notContainsBlanks" priority="10" dxfId="0">
      <formula>LEN(TRIM(G7))&gt;0</formula>
    </cfRule>
  </conditionalFormatting>
  <conditionalFormatting sqref="G12">
    <cfRule type="containsBlanks" priority="7" dxfId="1">
      <formula>LEN(TRIM(G12))=0</formula>
    </cfRule>
    <cfRule type="notContainsBlanks" priority="8" dxfId="0">
      <formula>LEN(TRIM(G12))&gt;0</formula>
    </cfRule>
  </conditionalFormatting>
  <conditionalFormatting sqref="G13:G29">
    <cfRule type="containsBlanks" priority="5" dxfId="1">
      <formula>LEN(TRIM(G13))=0</formula>
    </cfRule>
    <cfRule type="notContainsBlanks" priority="6" dxfId="0">
      <formula>LEN(TRIM(G13))&gt;0</formula>
    </cfRule>
  </conditionalFormatting>
  <conditionalFormatting sqref="G8:G9">
    <cfRule type="containsBlanks" priority="1" dxfId="1">
      <formula>LEN(TRIM(G8))=0</formula>
    </cfRule>
    <cfRule type="notContainsBlanks" priority="2" dxfId="0">
      <formula>LEN(TRIM(G8))&gt;0</formula>
    </cfRule>
  </conditionalFormatting>
  <dataValidations count="1">
    <dataValidation type="list" showInputMessage="1" showErrorMessage="1" sqref="E27:E2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2016-06-13T06:28:16Z</dcterms:modified>
  <cp:category/>
  <cp:version/>
  <cp:contentType/>
  <cp:contentStatus/>
</cp:coreProperties>
</file>